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z20file00\共有書庫\03保健事業課\01_健康づくり支援係\009_（R5_4～保健事業係へ）特定健診等集合契約関係\9_（2）（協）集合契約委託契約書\R5\01_契約書送付通知\02_集合契約情報HP掲載\"/>
    </mc:Choice>
  </mc:AlternateContent>
  <bookViews>
    <workbookView xWindow="0" yWindow="30" windowWidth="19200" windowHeight="12090" tabRatio="801"/>
  </bookViews>
  <sheets>
    <sheet name="健診・保健指導機関一覧" sheetId="7" r:id="rId1"/>
  </sheets>
  <definedNames>
    <definedName name="_xlnm.Print_Area" localSheetId="0">健診・保健指導機関一覧!$E$6:$AQ$21</definedName>
    <definedName name="_xlnm.Print_Titles" localSheetId="0">健診・保健指導機関一覧!$A:$D,健診・保健指導機関一覧!$1:$5</definedName>
  </definedNames>
  <calcPr calcId="152511"/>
</workbook>
</file>

<file path=xl/calcChain.xml><?xml version="1.0" encoding="utf-8"?>
<calcChain xmlns="http://schemas.openxmlformats.org/spreadsheetml/2006/main">
  <c r="AQ19" i="7" l="1"/>
  <c r="AO19" i="7"/>
  <c r="AK19" i="7" s="1"/>
  <c r="AM19" i="7"/>
  <c r="AJ19" i="7"/>
  <c r="AH19" i="7"/>
  <c r="AF19" i="7"/>
  <c r="AB19" i="7" s="1"/>
  <c r="AD19" i="7"/>
  <c r="Z19" i="7"/>
  <c r="Y19" i="7"/>
  <c r="X19" i="7"/>
  <c r="W19" i="7"/>
  <c r="V19" i="7"/>
  <c r="U19" i="7"/>
  <c r="T19" i="7"/>
  <c r="S19" i="7"/>
  <c r="R19" i="7"/>
  <c r="AQ18" i="7"/>
  <c r="AO18" i="7"/>
  <c r="AK18" i="7" s="1"/>
  <c r="AM18" i="7"/>
  <c r="AJ18" i="7"/>
  <c r="AH18" i="7"/>
  <c r="AF18" i="7"/>
  <c r="AB18" i="7" s="1"/>
  <c r="AD18" i="7"/>
  <c r="Z18" i="7"/>
  <c r="Y18" i="7"/>
  <c r="X18" i="7"/>
  <c r="W18" i="7"/>
  <c r="V18" i="7"/>
  <c r="U18" i="7"/>
  <c r="T18" i="7"/>
  <c r="S18" i="7"/>
  <c r="R18" i="7"/>
  <c r="AA18" i="7" l="1"/>
  <c r="AA19" i="7"/>
  <c r="AQ21" i="7"/>
  <c r="AO21" i="7"/>
  <c r="AK21" i="7" s="1"/>
  <c r="AM21" i="7"/>
  <c r="AJ21" i="7"/>
  <c r="AH21" i="7"/>
  <c r="AF21" i="7"/>
  <c r="AD21" i="7"/>
  <c r="Z21" i="7"/>
  <c r="Y21" i="7"/>
  <c r="X21" i="7"/>
  <c r="W21" i="7"/>
  <c r="V21" i="7"/>
  <c r="U21" i="7"/>
  <c r="T21" i="7"/>
  <c r="S21" i="7"/>
  <c r="R21" i="7"/>
  <c r="AB21" i="7" l="1"/>
  <c r="AA21" i="7"/>
  <c r="AQ20" i="7"/>
  <c r="AN20" i="7"/>
  <c r="AO20" i="7" s="1"/>
  <c r="AM20" i="7"/>
  <c r="AJ20" i="7"/>
  <c r="AH20" i="7"/>
  <c r="AF20" i="7"/>
  <c r="AD20" i="7"/>
  <c r="AB20" i="7" s="1"/>
  <c r="Z20" i="7"/>
  <c r="Y20" i="7"/>
  <c r="X20" i="7"/>
  <c r="W20" i="7"/>
  <c r="V20" i="7"/>
  <c r="U20" i="7"/>
  <c r="T20" i="7"/>
  <c r="S20" i="7"/>
  <c r="R20" i="7"/>
  <c r="AQ17" i="7"/>
  <c r="AO17" i="7"/>
  <c r="AM17" i="7"/>
  <c r="AJ17" i="7"/>
  <c r="AH17" i="7"/>
  <c r="AF17" i="7"/>
  <c r="AD17" i="7"/>
  <c r="Z17" i="7"/>
  <c r="Y17" i="7"/>
  <c r="X17" i="7"/>
  <c r="W17" i="7"/>
  <c r="V17" i="7"/>
  <c r="U17" i="7"/>
  <c r="T17" i="7"/>
  <c r="S17" i="7"/>
  <c r="R17" i="7"/>
  <c r="AQ16" i="7"/>
  <c r="AO16" i="7"/>
  <c r="AM16" i="7"/>
  <c r="AJ16" i="7"/>
  <c r="AH16" i="7"/>
  <c r="AF16" i="7"/>
  <c r="AD16" i="7"/>
  <c r="AB16" i="7" s="1"/>
  <c r="Z16" i="7"/>
  <c r="Y16" i="7"/>
  <c r="X16" i="7"/>
  <c r="W16" i="7"/>
  <c r="V16" i="7"/>
  <c r="U16" i="7"/>
  <c r="T16" i="7"/>
  <c r="S16" i="7"/>
  <c r="R16" i="7"/>
  <c r="AQ15" i="7"/>
  <c r="AO15" i="7"/>
  <c r="AK15" i="7" s="1"/>
  <c r="AM15" i="7"/>
  <c r="AJ15" i="7"/>
  <c r="AH15" i="7"/>
  <c r="AF15" i="7"/>
  <c r="AD15" i="7"/>
  <c r="Z15" i="7"/>
  <c r="Y15" i="7"/>
  <c r="X15" i="7"/>
  <c r="W15" i="7"/>
  <c r="V15" i="7"/>
  <c r="U15" i="7"/>
  <c r="T15" i="7"/>
  <c r="S15" i="7"/>
  <c r="R15" i="7"/>
  <c r="AQ14" i="7"/>
  <c r="AO14" i="7"/>
  <c r="AK14" i="7" s="1"/>
  <c r="AA14" i="7" s="1"/>
  <c r="AM14" i="7"/>
  <c r="AJ14" i="7"/>
  <c r="AH14" i="7"/>
  <c r="AF14" i="7"/>
  <c r="AD14" i="7"/>
  <c r="AB14" i="7"/>
  <c r="Z14" i="7"/>
  <c r="Y14" i="7"/>
  <c r="X14" i="7"/>
  <c r="W14" i="7"/>
  <c r="V14" i="7"/>
  <c r="U14" i="7"/>
  <c r="T14" i="7"/>
  <c r="S14" i="7"/>
  <c r="R14" i="7"/>
  <c r="AQ13" i="7"/>
  <c r="AO13" i="7"/>
  <c r="AM13" i="7"/>
  <c r="AK13" i="7" s="1"/>
  <c r="AJ13" i="7"/>
  <c r="AH13" i="7"/>
  <c r="AF13" i="7"/>
  <c r="AB13" i="7" s="1"/>
  <c r="AD13" i="7"/>
  <c r="Z13" i="7"/>
  <c r="Y13" i="7"/>
  <c r="X13" i="7"/>
  <c r="W13" i="7"/>
  <c r="V13" i="7"/>
  <c r="U13" i="7"/>
  <c r="T13" i="7"/>
  <c r="S13" i="7"/>
  <c r="R13" i="7"/>
  <c r="AQ12" i="7"/>
  <c r="AO12" i="7"/>
  <c r="AK12" i="7" s="1"/>
  <c r="AM12" i="7"/>
  <c r="AJ12" i="7"/>
  <c r="AH12" i="7"/>
  <c r="AF12" i="7"/>
  <c r="AD12" i="7"/>
  <c r="AB12" i="7" s="1"/>
  <c r="Z12" i="7"/>
  <c r="Y12" i="7"/>
  <c r="X12" i="7"/>
  <c r="W12" i="7"/>
  <c r="V12" i="7"/>
  <c r="U12" i="7"/>
  <c r="T12" i="7"/>
  <c r="S12" i="7"/>
  <c r="R12" i="7"/>
  <c r="AQ11" i="7"/>
  <c r="AO11" i="7"/>
  <c r="AM11" i="7"/>
  <c r="AJ11" i="7"/>
  <c r="AH11" i="7"/>
  <c r="AF11" i="7"/>
  <c r="AB11" i="7" s="1"/>
  <c r="AD11" i="7"/>
  <c r="Z11" i="7"/>
  <c r="Y11" i="7"/>
  <c r="X11" i="7"/>
  <c r="W11" i="7"/>
  <c r="V11" i="7"/>
  <c r="U11" i="7"/>
  <c r="T11" i="7"/>
  <c r="S11" i="7"/>
  <c r="R11" i="7"/>
  <c r="AQ10" i="7"/>
  <c r="AO10" i="7"/>
  <c r="AM10" i="7"/>
  <c r="AJ10" i="7"/>
  <c r="AH10" i="7"/>
  <c r="AF10" i="7"/>
  <c r="AD10" i="7"/>
  <c r="Z10" i="7"/>
  <c r="Y10" i="7"/>
  <c r="X10" i="7"/>
  <c r="W10" i="7"/>
  <c r="V10" i="7"/>
  <c r="U10" i="7"/>
  <c r="T10" i="7"/>
  <c r="S10" i="7"/>
  <c r="R10" i="7"/>
  <c r="AQ9" i="7"/>
  <c r="AO9" i="7"/>
  <c r="AM9" i="7"/>
  <c r="AJ9" i="7"/>
  <c r="AB9" i="7" s="1"/>
  <c r="AH9" i="7"/>
  <c r="AF9" i="7"/>
  <c r="AD9" i="7"/>
  <c r="Z9" i="7"/>
  <c r="Y9" i="7"/>
  <c r="X9" i="7"/>
  <c r="W9" i="7"/>
  <c r="V9" i="7"/>
  <c r="U9" i="7"/>
  <c r="T9" i="7"/>
  <c r="S9" i="7"/>
  <c r="R9" i="7"/>
  <c r="AQ8" i="7"/>
  <c r="AO8" i="7"/>
  <c r="AM8" i="7"/>
  <c r="AJ8" i="7"/>
  <c r="AH8" i="7"/>
  <c r="AF8" i="7"/>
  <c r="AD8" i="7"/>
  <c r="Z8" i="7"/>
  <c r="Y8" i="7"/>
  <c r="X8" i="7"/>
  <c r="W8" i="7"/>
  <c r="V8" i="7"/>
  <c r="U8" i="7"/>
  <c r="T8" i="7"/>
  <c r="S8" i="7"/>
  <c r="R8" i="7"/>
  <c r="AQ7" i="7"/>
  <c r="AO7" i="7"/>
  <c r="AK7" i="7" s="1"/>
  <c r="AM7" i="7"/>
  <c r="AJ7" i="7"/>
  <c r="AH7" i="7"/>
  <c r="AF7" i="7"/>
  <c r="AD7" i="7"/>
  <c r="Z7" i="7"/>
  <c r="Y7" i="7"/>
  <c r="X7" i="7"/>
  <c r="W7" i="7"/>
  <c r="V7" i="7"/>
  <c r="U7" i="7"/>
  <c r="T7" i="7"/>
  <c r="S7" i="7"/>
  <c r="R7" i="7"/>
  <c r="Z6" i="7"/>
  <c r="Y6" i="7"/>
  <c r="X6" i="7"/>
  <c r="W6" i="7"/>
  <c r="V6" i="7"/>
  <c r="U6" i="7"/>
  <c r="T6" i="7"/>
  <c r="S6" i="7"/>
  <c r="R6" i="7"/>
  <c r="AK8" i="7" l="1"/>
  <c r="AK17" i="7"/>
  <c r="AA17" i="7" s="1"/>
  <c r="AB17" i="7"/>
  <c r="AK10" i="7"/>
  <c r="AA20" i="7"/>
  <c r="AB10" i="7"/>
  <c r="AK9" i="7"/>
  <c r="AA9" i="7" s="1"/>
  <c r="AA13" i="7"/>
  <c r="AK16" i="7"/>
  <c r="AA16" i="7" s="1"/>
  <c r="AB8" i="7"/>
  <c r="AA8" i="7" s="1"/>
  <c r="AA12" i="7"/>
  <c r="AB7" i="7"/>
  <c r="AA7" i="7" s="1"/>
  <c r="AK11" i="7"/>
  <c r="AA11" i="7" s="1"/>
  <c r="AK20" i="7"/>
  <c r="AB15" i="7"/>
  <c r="AA15" i="7"/>
  <c r="AA10" i="7" l="1"/>
</calcChain>
</file>

<file path=xl/sharedStrings.xml><?xml version="1.0" encoding="utf-8"?>
<sst xmlns="http://schemas.openxmlformats.org/spreadsheetml/2006/main" count="202" uniqueCount="112">
  <si>
    <t>―</t>
    <phoneticPr fontId="1"/>
  </si>
  <si>
    <t>386-0396</t>
    <phoneticPr fontId="1"/>
  </si>
  <si>
    <t>381-2298</t>
    <phoneticPr fontId="1"/>
  </si>
  <si>
    <t>長野県長野市稲里町田牧206-1</t>
    <rPh sb="0" eb="3">
      <t>ナガノケン</t>
    </rPh>
    <rPh sb="3" eb="6">
      <t>ナガノシ</t>
    </rPh>
    <rPh sb="6" eb="7">
      <t>イナ</t>
    </rPh>
    <rPh sb="7" eb="8">
      <t>サト</t>
    </rPh>
    <rPh sb="8" eb="9">
      <t>マチ</t>
    </rPh>
    <rPh sb="9" eb="11">
      <t>タマキ</t>
    </rPh>
    <phoneticPr fontId="1"/>
  </si>
  <si>
    <t>026-286-6400</t>
    <phoneticPr fontId="1"/>
  </si>
  <si>
    <t>399-0421</t>
    <phoneticPr fontId="1"/>
  </si>
  <si>
    <t>0266-41-0101</t>
    <phoneticPr fontId="1"/>
  </si>
  <si>
    <t>集団</t>
    <rPh sb="0" eb="2">
      <t>シュウダン</t>
    </rPh>
    <phoneticPr fontId="1"/>
  </si>
  <si>
    <t>（一財）中部公衆医学研究所</t>
    <rPh sb="1" eb="2">
      <t>イチ</t>
    </rPh>
    <rPh sb="2" eb="3">
      <t>ザイ</t>
    </rPh>
    <rPh sb="4" eb="6">
      <t>チュウブ</t>
    </rPh>
    <rPh sb="6" eb="8">
      <t>コウシュウ</t>
    </rPh>
    <rPh sb="8" eb="10">
      <t>イガク</t>
    </rPh>
    <rPh sb="10" eb="12">
      <t>ケンキュウ</t>
    </rPh>
    <rPh sb="12" eb="13">
      <t>ジョ</t>
    </rPh>
    <phoneticPr fontId="1"/>
  </si>
  <si>
    <t>（公財）長野県健康づくり事業団　伊那健康センター</t>
    <rPh sb="1" eb="2">
      <t>コウ</t>
    </rPh>
    <rPh sb="2" eb="3">
      <t>ザイ</t>
    </rPh>
    <rPh sb="4" eb="7">
      <t>ナガノケン</t>
    </rPh>
    <rPh sb="7" eb="9">
      <t>ケンコウ</t>
    </rPh>
    <rPh sb="12" eb="15">
      <t>ジギョウダン</t>
    </rPh>
    <rPh sb="16" eb="18">
      <t>イナ</t>
    </rPh>
    <rPh sb="18" eb="20">
      <t>ケンコウ</t>
    </rPh>
    <phoneticPr fontId="1"/>
  </si>
  <si>
    <t>（公財）長野県健康づくり事業団　長野健康センター</t>
    <rPh sb="1" eb="2">
      <t>コウ</t>
    </rPh>
    <rPh sb="2" eb="3">
      <t>ザイ</t>
    </rPh>
    <rPh sb="4" eb="7">
      <t>ナガノケン</t>
    </rPh>
    <rPh sb="7" eb="9">
      <t>ケンコウ</t>
    </rPh>
    <rPh sb="12" eb="15">
      <t>ジギョウダン</t>
    </rPh>
    <rPh sb="16" eb="18">
      <t>ナガノ</t>
    </rPh>
    <rPh sb="18" eb="20">
      <t>ケンコウ</t>
    </rPh>
    <phoneticPr fontId="1"/>
  </si>
  <si>
    <t>（公財）長野県健康づくり事業団</t>
    <rPh sb="1" eb="2">
      <t>コウ</t>
    </rPh>
    <rPh sb="2" eb="3">
      <t>ザイ</t>
    </rPh>
    <rPh sb="4" eb="7">
      <t>ナガノケン</t>
    </rPh>
    <rPh sb="7" eb="9">
      <t>ケンコウ</t>
    </rPh>
    <rPh sb="12" eb="15">
      <t>ジギョウダン</t>
    </rPh>
    <phoneticPr fontId="1"/>
  </si>
  <si>
    <t>384-0301</t>
    <phoneticPr fontId="1"/>
  </si>
  <si>
    <t>健康管理センター</t>
  </si>
  <si>
    <t>―</t>
  </si>
  <si>
    <t>399-3102</t>
    <phoneticPr fontId="1"/>
  </si>
  <si>
    <t>下伊那厚生病院</t>
  </si>
  <si>
    <t>388-8004</t>
    <phoneticPr fontId="1"/>
  </si>
  <si>
    <t>南長野医療センター篠ノ井総合病院</t>
    <rPh sb="0" eb="1">
      <t>ミナミ</t>
    </rPh>
    <rPh sb="1" eb="3">
      <t>ナガノ</t>
    </rPh>
    <rPh sb="3" eb="5">
      <t>イリョウ</t>
    </rPh>
    <phoneticPr fontId="1"/>
  </si>
  <si>
    <t>南長野医療センター新町病院</t>
    <rPh sb="0" eb="1">
      <t>ミナミ</t>
    </rPh>
    <rPh sb="1" eb="3">
      <t>ナガノ</t>
    </rPh>
    <rPh sb="3" eb="5">
      <t>イリョウ</t>
    </rPh>
    <phoneticPr fontId="1"/>
  </si>
  <si>
    <t>0268-44-2155</t>
    <phoneticPr fontId="1"/>
  </si>
  <si>
    <t>鹿教湯三才山リハビリテーションセンター鹿教湯病院</t>
  </si>
  <si>
    <t>長野松代総合病院</t>
  </si>
  <si>
    <t>380-0826</t>
    <phoneticPr fontId="1"/>
  </si>
  <si>
    <t>長野県厚生農業協同組合連合会</t>
    <rPh sb="0" eb="3">
      <t>ナガノケン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3">
      <t>レンゴウ</t>
    </rPh>
    <rPh sb="13" eb="14">
      <t>カイ</t>
    </rPh>
    <phoneticPr fontId="1"/>
  </si>
  <si>
    <t>積極的支援単価
（税込）</t>
    <rPh sb="0" eb="3">
      <t>セッキョクテキ</t>
    </rPh>
    <rPh sb="3" eb="5">
      <t>シエン</t>
    </rPh>
    <rPh sb="5" eb="7">
      <t>タンカ</t>
    </rPh>
    <rPh sb="9" eb="11">
      <t>ゼイコ</t>
    </rPh>
    <phoneticPr fontId="1"/>
  </si>
  <si>
    <t>眼底検査</t>
    <rPh sb="0" eb="2">
      <t>ガンテイ</t>
    </rPh>
    <rPh sb="2" eb="4">
      <t>ケンサ</t>
    </rPh>
    <phoneticPr fontId="1"/>
  </si>
  <si>
    <t>心電図検査</t>
    <rPh sb="0" eb="3">
      <t>シンデンズ</t>
    </rPh>
    <rPh sb="3" eb="5">
      <t>ケンサ</t>
    </rPh>
    <phoneticPr fontId="1"/>
  </si>
  <si>
    <t>貧血検査</t>
    <rPh sb="0" eb="2">
      <t>ヒンケツ</t>
    </rPh>
    <rPh sb="2" eb="4">
      <t>ケンサ</t>
    </rPh>
    <phoneticPr fontId="1"/>
  </si>
  <si>
    <t>特定保健指導</t>
    <rPh sb="0" eb="2">
      <t>トクテイ</t>
    </rPh>
    <rPh sb="2" eb="4">
      <t>ホケン</t>
    </rPh>
    <rPh sb="4" eb="6">
      <t>シドウ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</si>
  <si>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</si>
  <si>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健診形態</t>
    <rPh sb="0" eb="2">
      <t>ケンシン</t>
    </rPh>
    <rPh sb="2" eb="4">
      <t>ケイタイ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</si>
  <si>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</si>
  <si>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</si>
  <si>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</si>
  <si>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</si>
  <si>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機関名称</t>
    <rPh sb="0" eb="2">
      <t>キカン</t>
    </rPh>
    <rPh sb="2" eb="4">
      <t>メイショウ</t>
    </rPh>
    <phoneticPr fontId="1"/>
  </si>
  <si>
    <t>健診機関番号</t>
    <rPh sb="0" eb="2">
      <t>ケンシン</t>
    </rPh>
    <rPh sb="2" eb="4">
      <t>キカン</t>
    </rPh>
    <rPh sb="4" eb="6">
      <t>バンゴウ</t>
    </rPh>
    <phoneticPr fontId="1"/>
  </si>
  <si>
    <t>契約番号</t>
    <rPh sb="0" eb="2">
      <t>ケイヤク</t>
    </rPh>
    <rPh sb="2" eb="4">
      <t>バンゴウ</t>
    </rPh>
    <phoneticPr fontId="1"/>
  </si>
  <si>
    <t>浅間南麓こもろ医療センター</t>
    <rPh sb="0" eb="2">
      <t>アサマ</t>
    </rPh>
    <rPh sb="2" eb="4">
      <t>ナンロク</t>
    </rPh>
    <rPh sb="7" eb="9">
      <t>イリョウ</t>
    </rPh>
    <phoneticPr fontId="1"/>
  </si>
  <si>
    <t>生活機能評価を同時実施した場合の差引額
(税込8%）</t>
    <rPh sb="0" eb="2">
      <t>セイカツ</t>
    </rPh>
    <rPh sb="2" eb="4">
      <t>キノウ</t>
    </rPh>
    <rPh sb="4" eb="6">
      <t>ヒョウカ</t>
    </rPh>
    <rPh sb="7" eb="9">
      <t>ドウジ</t>
    </rPh>
    <rPh sb="9" eb="11">
      <t>ジッシ</t>
    </rPh>
    <rPh sb="13" eb="15">
      <t>バアイ</t>
    </rPh>
    <rPh sb="16" eb="17">
      <t>サ</t>
    </rPh>
    <rPh sb="17" eb="18">
      <t>ヒ</t>
    </rPh>
    <rPh sb="18" eb="19">
      <t>ガク</t>
    </rPh>
    <rPh sb="21" eb="23">
      <t>ゼイコ</t>
    </rPh>
    <phoneticPr fontId="1"/>
  </si>
  <si>
    <t>生活機能評価を同時実施した場合の差引額
(税込10%）</t>
    <rPh sb="0" eb="2">
      <t>セイカツ</t>
    </rPh>
    <rPh sb="2" eb="4">
      <t>キノウ</t>
    </rPh>
    <rPh sb="4" eb="6">
      <t>ヒョウカ</t>
    </rPh>
    <rPh sb="7" eb="9">
      <t>ドウジ</t>
    </rPh>
    <rPh sb="9" eb="11">
      <t>ジッシ</t>
    </rPh>
    <rPh sb="13" eb="15">
      <t>バアイ</t>
    </rPh>
    <rPh sb="16" eb="17">
      <t>サ</t>
    </rPh>
    <rPh sb="17" eb="18">
      <t>ヒ</t>
    </rPh>
    <rPh sb="18" eb="19">
      <t>ガク</t>
    </rPh>
    <rPh sb="21" eb="23">
      <t>ゼイコ</t>
    </rPh>
    <phoneticPr fontId="1"/>
  </si>
  <si>
    <t>積極的支援</t>
    <rPh sb="0" eb="3">
      <t>セッキョクテキ</t>
    </rPh>
    <rPh sb="3" eb="5">
      <t>シエン</t>
    </rPh>
    <phoneticPr fontId="1"/>
  </si>
  <si>
    <t>基本的な健診金額
（税込10%）</t>
    <rPh sb="0" eb="1">
      <t>モト</t>
    </rPh>
    <rPh sb="1" eb="2">
      <t>ホン</t>
    </rPh>
    <rPh sb="2" eb="3">
      <t>テキ</t>
    </rPh>
    <rPh sb="4" eb="6">
      <t>ケンシン</t>
    </rPh>
    <rPh sb="6" eb="8">
      <t>キンガク</t>
    </rPh>
    <rPh sb="10" eb="12">
      <t>ゼイコ</t>
    </rPh>
    <phoneticPr fontId="1"/>
  </si>
  <si>
    <t>詳細な健診の単価（税込10%）</t>
    <rPh sb="0" eb="2">
      <t>ショウサイ</t>
    </rPh>
    <rPh sb="3" eb="5">
      <t>ケンシン</t>
    </rPh>
    <rPh sb="6" eb="8">
      <t>タンカ</t>
    </rPh>
    <rPh sb="9" eb="11">
      <t>ゼイコ</t>
    </rPh>
    <phoneticPr fontId="1"/>
  </si>
  <si>
    <t>合計
ポイント</t>
    <rPh sb="0" eb="2">
      <t>ゴウケイ</t>
    </rPh>
    <phoneticPr fontId="1"/>
  </si>
  <si>
    <t>支援A</t>
    <rPh sb="0" eb="2">
      <t>シエン</t>
    </rPh>
    <phoneticPr fontId="1"/>
  </si>
  <si>
    <t>支援B</t>
    <rPh sb="0" eb="2">
      <t>シエン</t>
    </rPh>
    <phoneticPr fontId="1"/>
  </si>
  <si>
    <t>血清ｸﾚｱﾁﾆﾝ
及びeGFR</t>
    <rPh sb="0" eb="2">
      <t>ケッセイ</t>
    </rPh>
    <rPh sb="9" eb="10">
      <t>オヨ</t>
    </rPh>
    <phoneticPr fontId="1"/>
  </si>
  <si>
    <t>二次予防
事業
非該当者</t>
    <rPh sb="0" eb="2">
      <t>ニジ</t>
    </rPh>
    <rPh sb="2" eb="4">
      <t>ヨボウ</t>
    </rPh>
    <rPh sb="5" eb="7">
      <t>ジギョウ</t>
    </rPh>
    <rPh sb="8" eb="11">
      <t>ヒガイトウ</t>
    </rPh>
    <rPh sb="11" eb="12">
      <t>シャ</t>
    </rPh>
    <phoneticPr fontId="1"/>
  </si>
  <si>
    <t>健診当日
初回面接</t>
    <rPh sb="0" eb="2">
      <t>ケンシン</t>
    </rPh>
    <rPh sb="2" eb="4">
      <t>トウジツ</t>
    </rPh>
    <rPh sb="5" eb="7">
      <t>ショカイ</t>
    </rPh>
    <rPh sb="7" eb="9">
      <t>メンセツ</t>
    </rPh>
    <phoneticPr fontId="1"/>
  </si>
  <si>
    <t>動機づけ支援金額
（税込10%）</t>
    <rPh sb="0" eb="2">
      <t>ドウキ</t>
    </rPh>
    <rPh sb="4" eb="6">
      <t>シエン</t>
    </rPh>
    <rPh sb="6" eb="8">
      <t>キンガク</t>
    </rPh>
    <rPh sb="10" eb="12">
      <t>ゼイコ</t>
    </rPh>
    <phoneticPr fontId="1"/>
  </si>
  <si>
    <t>支援A
ポイント数</t>
    <rPh sb="0" eb="2">
      <t>シエン</t>
    </rPh>
    <rPh sb="8" eb="9">
      <t>スウ</t>
    </rPh>
    <phoneticPr fontId="1"/>
  </si>
  <si>
    <t>個別
支援
（分間）</t>
    <rPh sb="0" eb="2">
      <t>コベツ</t>
    </rPh>
    <rPh sb="3" eb="5">
      <t>シエン</t>
    </rPh>
    <rPh sb="7" eb="8">
      <t>ブン</t>
    </rPh>
    <rPh sb="8" eb="9">
      <t>カン</t>
    </rPh>
    <phoneticPr fontId="1"/>
  </si>
  <si>
    <t>個別
支援
（ポイント）</t>
    <rPh sb="0" eb="2">
      <t>コベツ</t>
    </rPh>
    <rPh sb="3" eb="5">
      <t>シエン</t>
    </rPh>
    <phoneticPr fontId="1"/>
  </si>
  <si>
    <t>グループ
支援
（分間）</t>
    <rPh sb="5" eb="7">
      <t>シエン</t>
    </rPh>
    <rPh sb="9" eb="10">
      <t>ブン</t>
    </rPh>
    <rPh sb="10" eb="11">
      <t>カン</t>
    </rPh>
    <phoneticPr fontId="1"/>
  </si>
  <si>
    <t>グループ
支援
（ポイント）</t>
    <rPh sb="5" eb="7">
      <t>シエン</t>
    </rPh>
    <phoneticPr fontId="1"/>
  </si>
  <si>
    <t>電話
支援
（分間）</t>
    <rPh sb="0" eb="2">
      <t>デンワ</t>
    </rPh>
    <rPh sb="3" eb="5">
      <t>シエン</t>
    </rPh>
    <rPh sb="7" eb="8">
      <t>ブン</t>
    </rPh>
    <rPh sb="8" eb="9">
      <t>カン</t>
    </rPh>
    <phoneticPr fontId="1"/>
  </si>
  <si>
    <t>電話
支援
（ポイント）</t>
    <rPh sb="0" eb="2">
      <t>デンワ</t>
    </rPh>
    <rPh sb="3" eb="5">
      <t>シエン</t>
    </rPh>
    <phoneticPr fontId="1"/>
  </si>
  <si>
    <t>メール
支援
（往復）</t>
    <rPh sb="4" eb="6">
      <t>シエン</t>
    </rPh>
    <rPh sb="8" eb="10">
      <t>オウフク</t>
    </rPh>
    <phoneticPr fontId="1"/>
  </si>
  <si>
    <t>メール
支援
（ポイント）</t>
    <rPh sb="4" eb="6">
      <t>シエン</t>
    </rPh>
    <phoneticPr fontId="1"/>
  </si>
  <si>
    <t>支援B
ポイント数</t>
    <rPh sb="0" eb="2">
      <t>シエン</t>
    </rPh>
    <rPh sb="8" eb="9">
      <t>スウ</t>
    </rPh>
    <phoneticPr fontId="1"/>
  </si>
  <si>
    <t>二次予防
事業
該当者</t>
    <rPh sb="0" eb="2">
      <t>ニジ</t>
    </rPh>
    <rPh sb="2" eb="4">
      <t>ヨボウ</t>
    </rPh>
    <rPh sb="5" eb="7">
      <t>ジギョウ</t>
    </rPh>
    <rPh sb="8" eb="11">
      <t>ガイトウシャ</t>
    </rPh>
    <rPh sb="10" eb="11">
      <t>シャ</t>
    </rPh>
    <phoneticPr fontId="1"/>
  </si>
  <si>
    <t>0267-82-2677</t>
    <phoneticPr fontId="1"/>
  </si>
  <si>
    <t>384-8588</t>
    <phoneticPr fontId="1"/>
  </si>
  <si>
    <t>381-1231</t>
    <phoneticPr fontId="1"/>
  </si>
  <si>
    <t>026-278-3500</t>
    <phoneticPr fontId="1"/>
  </si>
  <si>
    <t>383-8505</t>
    <phoneticPr fontId="1"/>
  </si>
  <si>
    <t>0269-22-4838</t>
    <phoneticPr fontId="1"/>
  </si>
  <si>
    <t>381-2404</t>
    <phoneticPr fontId="1"/>
  </si>
  <si>
    <t>026-262-3111</t>
    <phoneticPr fontId="1"/>
  </si>
  <si>
    <t>026-292-2261</t>
    <phoneticPr fontId="1"/>
  </si>
  <si>
    <t>―</t>
    <phoneticPr fontId="1"/>
  </si>
  <si>
    <t>0265-35-7511</t>
    <phoneticPr fontId="1"/>
  </si>
  <si>
    <t>―</t>
    <phoneticPr fontId="1"/>
  </si>
  <si>
    <t>実施機関</t>
    <rPh sb="0" eb="2">
      <t>ジッシ</t>
    </rPh>
    <rPh sb="2" eb="4">
      <t>キカン</t>
    </rPh>
    <phoneticPr fontId="1"/>
  </si>
  <si>
    <t>381-2298</t>
    <phoneticPr fontId="1"/>
  </si>
  <si>
    <t>396-0025</t>
    <phoneticPr fontId="1"/>
  </si>
  <si>
    <t>0265-78-9700</t>
    <phoneticPr fontId="1"/>
  </si>
  <si>
    <t>積極的支援単価
（税込10%）</t>
    <rPh sb="0" eb="3">
      <t>セッキョクテキ</t>
    </rPh>
    <rPh sb="3" eb="5">
      <t>シエン</t>
    </rPh>
    <rPh sb="5" eb="7">
      <t>タンカ</t>
    </rPh>
    <rPh sb="9" eb="11">
      <t>ゼイコ</t>
    </rPh>
    <phoneticPr fontId="1"/>
  </si>
  <si>
    <t>理事長 西澤 良斉</t>
    <rPh sb="0" eb="3">
      <t>リジチョウ</t>
    </rPh>
    <rPh sb="4" eb="6">
      <t>ニシザワ</t>
    </rPh>
    <rPh sb="7" eb="8">
      <t>リョウ</t>
    </rPh>
    <rPh sb="8" eb="9">
      <t>セイ</t>
    </rPh>
    <phoneticPr fontId="1"/>
  </si>
  <si>
    <t>(一財)日本健診財団長野県支部</t>
    <rPh sb="1" eb="2">
      <t>イチ</t>
    </rPh>
    <rPh sb="2" eb="3">
      <t>ザイ</t>
    </rPh>
    <rPh sb="4" eb="6">
      <t>ニホン</t>
    </rPh>
    <rPh sb="6" eb="8">
      <t>ケンシン</t>
    </rPh>
    <rPh sb="8" eb="10">
      <t>ザイダン</t>
    </rPh>
    <rPh sb="10" eb="13">
      <t>ナガノケン</t>
    </rPh>
    <rPh sb="13" eb="15">
      <t>シブ</t>
    </rPh>
    <phoneticPr fontId="1"/>
  </si>
  <si>
    <t>391-0213</t>
    <phoneticPr fontId="1"/>
  </si>
  <si>
    <t>0266-77-2050</t>
    <phoneticPr fontId="1"/>
  </si>
  <si>
    <t>個別</t>
    <rPh sb="0" eb="2">
      <t>コベツ</t>
    </rPh>
    <phoneticPr fontId="1"/>
  </si>
  <si>
    <t>長野県長野市大字南長野
北石堂町1177-3</t>
    <rPh sb="0" eb="3">
      <t>ナガノケン</t>
    </rPh>
    <rPh sb="3" eb="6">
      <t>ナガノシ</t>
    </rPh>
    <rPh sb="6" eb="8">
      <t>オオアザ</t>
    </rPh>
    <rPh sb="8" eb="9">
      <t>ミナミ</t>
    </rPh>
    <rPh sb="9" eb="11">
      <t>ナガノ</t>
    </rPh>
    <rPh sb="12" eb="13">
      <t>キタ</t>
    </rPh>
    <rPh sb="13" eb="16">
      <t>イシドウチョウ</t>
    </rPh>
    <phoneticPr fontId="1"/>
  </si>
  <si>
    <t>0267-22-6933</t>
    <phoneticPr fontId="1"/>
  </si>
  <si>
    <t>支部長 武山 治善</t>
    <rPh sb="0" eb="3">
      <t>シブチョウ</t>
    </rPh>
    <rPh sb="4" eb="6">
      <t>タケヤマ</t>
    </rPh>
    <rPh sb="7" eb="8">
      <t>ナオ</t>
    </rPh>
    <rPh sb="8" eb="9">
      <t>ゼン</t>
    </rPh>
    <phoneticPr fontId="1"/>
  </si>
  <si>
    <t>―</t>
    <phoneticPr fontId="1"/>
  </si>
  <si>
    <t>理事長 竹重 王仁</t>
    <rPh sb="0" eb="3">
      <t>リジチョウ</t>
    </rPh>
    <rPh sb="4" eb="6">
      <t>タケシゲ</t>
    </rPh>
    <rPh sb="7" eb="8">
      <t>オウ</t>
    </rPh>
    <rPh sb="8" eb="9">
      <t>ニン</t>
    </rPh>
    <phoneticPr fontId="1"/>
  </si>
  <si>
    <t>長野県小諸市相生町3-3-21</t>
    <rPh sb="6" eb="9">
      <t>アイオイマチ</t>
    </rPh>
    <phoneticPr fontId="1"/>
  </si>
  <si>
    <t>長野県上田市鹿教湯温泉1308</t>
    <phoneticPr fontId="1"/>
  </si>
  <si>
    <t>長野県下伊那郡高森町吉田481-13</t>
    <phoneticPr fontId="1"/>
  </si>
  <si>
    <t>長野県佐久市臼田197</t>
    <phoneticPr fontId="1"/>
  </si>
  <si>
    <t>長野県伊那市荒井4347-1</t>
    <rPh sb="3" eb="6">
      <t>イナシ</t>
    </rPh>
    <rPh sb="6" eb="8">
      <t>アライ</t>
    </rPh>
    <phoneticPr fontId="1"/>
  </si>
  <si>
    <t>長野県飯田市高羽町6-2-2</t>
    <rPh sb="3" eb="6">
      <t>イイダシ</t>
    </rPh>
    <rPh sb="6" eb="9">
      <t>タカハチョウ</t>
    </rPh>
    <phoneticPr fontId="1"/>
  </si>
  <si>
    <t>長野県上伊那郡辰野町辰野1477-6</t>
    <rPh sb="3" eb="7">
      <t>カミイナグン</t>
    </rPh>
    <rPh sb="7" eb="10">
      <t>タツノマチ</t>
    </rPh>
    <rPh sb="10" eb="12">
      <t>タツノ</t>
    </rPh>
    <phoneticPr fontId="1"/>
  </si>
  <si>
    <t>長野県茅野市豊平3317-1</t>
    <rPh sb="3" eb="6">
      <t>チノシ</t>
    </rPh>
    <rPh sb="6" eb="8">
      <t>トヨヒラ</t>
    </rPh>
    <phoneticPr fontId="1"/>
  </si>
  <si>
    <t>医療法人LAGOMライフクリニック蓼科</t>
    <rPh sb="0" eb="4">
      <t>イリョウホウジン</t>
    </rPh>
    <rPh sb="17" eb="19">
      <t>タテシナ</t>
    </rPh>
    <phoneticPr fontId="1"/>
  </si>
  <si>
    <t>代表理事理事長
洞　和彦</t>
    <rPh sb="0" eb="2">
      <t>ダイヒョウ</t>
    </rPh>
    <rPh sb="2" eb="4">
      <t>リジ</t>
    </rPh>
    <rPh sb="4" eb="6">
      <t>リジ</t>
    </rPh>
    <rPh sb="6" eb="7">
      <t>チョウ</t>
    </rPh>
    <rPh sb="8" eb="9">
      <t>ドウ</t>
    </rPh>
    <rPh sb="10" eb="12">
      <t>カズヒコ</t>
    </rPh>
    <phoneticPr fontId="1"/>
  </si>
  <si>
    <t>令和5年度　特定健康診査・特定保健指導の契約先一覧（長野県）</t>
    <rPh sb="0" eb="2">
      <t>レイワ</t>
    </rPh>
    <rPh sb="3" eb="5">
      <t>ネンド</t>
    </rPh>
    <rPh sb="6" eb="8">
      <t>トクテイ</t>
    </rPh>
    <rPh sb="8" eb="10">
      <t>ケンコウ</t>
    </rPh>
    <rPh sb="10" eb="12">
      <t>シンサ</t>
    </rPh>
    <rPh sb="13" eb="15">
      <t>トクテイ</t>
    </rPh>
    <rPh sb="15" eb="17">
      <t>ホケン</t>
    </rPh>
    <rPh sb="17" eb="19">
      <t>シドウ</t>
    </rPh>
    <rPh sb="20" eb="23">
      <t>ケイヤクサキ</t>
    </rPh>
    <rPh sb="23" eb="25">
      <t>イチラン</t>
    </rPh>
    <rPh sb="26" eb="29">
      <t>ナガノケン</t>
    </rPh>
    <phoneticPr fontId="1"/>
  </si>
  <si>
    <t>026-236-2308</t>
    <phoneticPr fontId="1"/>
  </si>
  <si>
    <t>026-286-6400</t>
    <phoneticPr fontId="1"/>
  </si>
  <si>
    <t>395-0051</t>
    <phoneticPr fontId="1"/>
  </si>
  <si>
    <t>0265-24-1505</t>
    <phoneticPr fontId="1"/>
  </si>
  <si>
    <t>―</t>
    <phoneticPr fontId="1"/>
  </si>
  <si>
    <t>長野県長野市松代町松代183</t>
    <rPh sb="0" eb="3">
      <t>ナガノケン</t>
    </rPh>
    <phoneticPr fontId="1"/>
  </si>
  <si>
    <t>長野県中野市西1-5-63</t>
    <rPh sb="0" eb="2">
      <t>ナガノ</t>
    </rPh>
    <phoneticPr fontId="1"/>
  </si>
  <si>
    <t>長野県長野市信州新町上条137</t>
    <rPh sb="0" eb="3">
      <t>ナガノケン</t>
    </rPh>
    <rPh sb="3" eb="6">
      <t>ナガノシ</t>
    </rPh>
    <rPh sb="6" eb="10">
      <t>シンシュウシンマチ</t>
    </rPh>
    <rPh sb="10" eb="12">
      <t>カミジョウ</t>
    </rPh>
    <phoneticPr fontId="1"/>
  </si>
  <si>
    <t>長野県長野市篠ノ井会666-1</t>
    <rPh sb="0" eb="3">
      <t>ナガノケン</t>
    </rPh>
    <phoneticPr fontId="1"/>
  </si>
  <si>
    <t>院 長　麻植ホルム 正之</t>
    <rPh sb="0" eb="1">
      <t>イン</t>
    </rPh>
    <rPh sb="2" eb="3">
      <t>チョウ</t>
    </rPh>
    <rPh sb="4" eb="6">
      <t>オウエ</t>
    </rPh>
    <rPh sb="10" eb="12">
      <t>マサユキ</t>
    </rPh>
    <phoneticPr fontId="1"/>
  </si>
  <si>
    <t>北信総合病院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</si>
</sst>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&quot;円&quot;"/>
    <numFmt numFmtId="178" formatCode="#,##0&quot;P&quot;"/>
    <numFmt numFmtId="179" formatCode="#,##0&quot;分&quot;"/>
    <numFmt numFmtId="180" formatCode="#,##0&quot;往復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4" fillId="0" borderId="0" xfId="3" applyFont="1" applyBorder="1" applyAlignment="1">
      <alignment wrapText="1"/>
    </xf>
    <xf numFmtId="0" fontId="4" fillId="0" borderId="0" xfId="3" applyFont="1"/>
    <xf numFmtId="0" fontId="7" fillId="0" borderId="0" xfId="3" applyFont="1" applyFill="1" applyBorder="1" applyAlignment="1"/>
    <xf numFmtId="177" fontId="4" fillId="2" borderId="10" xfId="3" applyNumberFormat="1" applyFont="1" applyFill="1" applyBorder="1" applyAlignment="1">
      <alignment horizontal="right" vertical="center" wrapText="1"/>
    </xf>
    <xf numFmtId="177" fontId="4" fillId="2" borderId="2" xfId="3" applyNumberFormat="1" applyFont="1" applyFill="1" applyBorder="1" applyAlignment="1">
      <alignment horizontal="center" vertical="center" wrapText="1"/>
    </xf>
    <xf numFmtId="177" fontId="4" fillId="2" borderId="10" xfId="3" applyNumberFormat="1" applyFont="1" applyFill="1" applyBorder="1" applyAlignment="1">
      <alignment horizontal="center" vertical="center" wrapText="1"/>
    </xf>
    <xf numFmtId="177" fontId="4" fillId="2" borderId="1" xfId="3" applyNumberFormat="1" applyFont="1" applyFill="1" applyBorder="1" applyAlignment="1">
      <alignment horizontal="right" vertical="center" wrapText="1"/>
    </xf>
    <xf numFmtId="177" fontId="4" fillId="2" borderId="1" xfId="3" applyNumberFormat="1" applyFont="1" applyFill="1" applyBorder="1" applyAlignment="1">
      <alignment horizontal="center" vertical="center" wrapText="1"/>
    </xf>
    <xf numFmtId="177" fontId="4" fillId="2" borderId="5" xfId="3" applyNumberFormat="1" applyFont="1" applyFill="1" applyBorder="1" applyAlignment="1">
      <alignment horizontal="center" vertical="center" wrapText="1"/>
    </xf>
    <xf numFmtId="177" fontId="4" fillId="2" borderId="11" xfId="3" applyNumberFormat="1" applyFont="1" applyFill="1" applyBorder="1" applyAlignment="1">
      <alignment horizontal="right" vertical="center" wrapText="1"/>
    </xf>
    <xf numFmtId="177" fontId="4" fillId="2" borderId="11" xfId="3" applyNumberFormat="1" applyFont="1" applyFill="1" applyBorder="1" applyAlignment="1">
      <alignment horizontal="center" vertical="center" wrapText="1"/>
    </xf>
    <xf numFmtId="177" fontId="4" fillId="2" borderId="13" xfId="3" applyNumberFormat="1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177" fontId="5" fillId="0" borderId="13" xfId="3" applyNumberFormat="1" applyFont="1" applyFill="1" applyBorder="1" applyAlignment="1">
      <alignment horizontal="center" vertical="center" wrapText="1"/>
    </xf>
    <xf numFmtId="177" fontId="5" fillId="0" borderId="13" xfId="3" applyNumberFormat="1" applyFont="1" applyFill="1" applyBorder="1" applyAlignment="1">
      <alignment horizontal="right" vertical="center" wrapText="1"/>
    </xf>
    <xf numFmtId="179" fontId="5" fillId="0" borderId="2" xfId="3" applyNumberFormat="1" applyFont="1" applyFill="1" applyBorder="1" applyAlignment="1">
      <alignment horizontal="center" vertical="center" wrapText="1"/>
    </xf>
    <xf numFmtId="180" fontId="5" fillId="0" borderId="2" xfId="3" applyNumberFormat="1" applyFont="1" applyFill="1" applyBorder="1" applyAlignment="1">
      <alignment horizontal="center" vertical="center" wrapText="1"/>
    </xf>
    <xf numFmtId="179" fontId="5" fillId="0" borderId="15" xfId="3" applyNumberFormat="1" applyFont="1" applyFill="1" applyBorder="1" applyAlignment="1">
      <alignment horizontal="center" vertical="center" wrapText="1"/>
    </xf>
    <xf numFmtId="0" fontId="5" fillId="0" borderId="0" xfId="3" applyFont="1" applyFill="1"/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>
      <alignment vertical="center" wrapText="1"/>
    </xf>
    <xf numFmtId="177" fontId="5" fillId="0" borderId="30" xfId="3" applyNumberFormat="1" applyFont="1" applyBorder="1" applyAlignment="1">
      <alignment horizontal="right" vertical="center" wrapText="1"/>
    </xf>
    <xf numFmtId="177" fontId="5" fillId="0" borderId="10" xfId="3" applyNumberFormat="1" applyFont="1" applyFill="1" applyBorder="1" applyAlignment="1">
      <alignment horizontal="right" vertical="center" wrapText="1"/>
    </xf>
    <xf numFmtId="177" fontId="5" fillId="0" borderId="10" xfId="3" applyNumberFormat="1" applyFont="1" applyBorder="1" applyAlignment="1">
      <alignment horizontal="right" vertical="center" wrapText="1"/>
    </xf>
    <xf numFmtId="177" fontId="5" fillId="0" borderId="10" xfId="3" applyNumberFormat="1" applyFont="1" applyFill="1" applyBorder="1" applyAlignment="1">
      <alignment horizontal="center" vertical="center" wrapText="1"/>
    </xf>
    <xf numFmtId="177" fontId="5" fillId="0" borderId="10" xfId="3" applyNumberFormat="1" applyFont="1" applyBorder="1" applyAlignment="1">
      <alignment horizontal="center" vertical="center" wrapText="1"/>
    </xf>
    <xf numFmtId="177" fontId="5" fillId="2" borderId="30" xfId="3" applyNumberFormat="1" applyFont="1" applyFill="1" applyBorder="1" applyAlignment="1">
      <alignment horizontal="right" vertical="center" wrapText="1"/>
    </xf>
    <xf numFmtId="177" fontId="5" fillId="2" borderId="10" xfId="3" applyNumberFormat="1" applyFont="1" applyFill="1" applyBorder="1" applyAlignment="1">
      <alignment horizontal="center" vertical="center" wrapText="1"/>
    </xf>
    <xf numFmtId="177" fontId="5" fillId="2" borderId="10" xfId="3" applyNumberFormat="1" applyFont="1" applyFill="1" applyBorder="1" applyAlignment="1">
      <alignment horizontal="right" vertical="center" wrapText="1"/>
    </xf>
    <xf numFmtId="178" fontId="5" fillId="4" borderId="10" xfId="3" applyNumberFormat="1" applyFont="1" applyFill="1" applyBorder="1" applyAlignment="1">
      <alignment horizontal="center" vertical="center" wrapText="1"/>
    </xf>
    <xf numFmtId="178" fontId="5" fillId="2" borderId="10" xfId="3" applyNumberFormat="1" applyFont="1" applyFill="1" applyBorder="1" applyAlignment="1">
      <alignment horizontal="center" vertical="center" wrapText="1"/>
    </xf>
    <xf numFmtId="179" fontId="5" fillId="0" borderId="10" xfId="3" applyNumberFormat="1" applyFont="1" applyFill="1" applyBorder="1" applyAlignment="1">
      <alignment horizontal="center" vertical="center" wrapText="1"/>
    </xf>
    <xf numFmtId="178" fontId="5" fillId="3" borderId="10" xfId="3" applyNumberFormat="1" applyFont="1" applyFill="1" applyBorder="1" applyAlignment="1">
      <alignment horizontal="center" vertical="center" wrapText="1"/>
    </xf>
    <xf numFmtId="179" fontId="5" fillId="0" borderId="30" xfId="3" applyNumberFormat="1" applyFont="1" applyFill="1" applyBorder="1" applyAlignment="1">
      <alignment horizontal="center" vertical="center" wrapText="1"/>
    </xf>
    <xf numFmtId="178" fontId="5" fillId="3" borderId="14" xfId="3" applyNumberFormat="1" applyFont="1" applyFill="1" applyBorder="1" applyAlignment="1">
      <alignment horizontal="center" vertical="center" wrapText="1"/>
    </xf>
    <xf numFmtId="180" fontId="5" fillId="0" borderId="10" xfId="3" applyNumberFormat="1" applyFont="1" applyFill="1" applyBorder="1" applyAlignment="1">
      <alignment horizontal="center" vertical="center" wrapText="1"/>
    </xf>
    <xf numFmtId="178" fontId="5" fillId="2" borderId="25" xfId="3" applyNumberFormat="1" applyFont="1" applyFill="1" applyBorder="1" applyAlignment="1">
      <alignment horizontal="center" vertical="center" wrapText="1"/>
    </xf>
    <xf numFmtId="179" fontId="5" fillId="0" borderId="26" xfId="3" applyNumberFormat="1" applyFont="1" applyFill="1" applyBorder="1" applyAlignment="1">
      <alignment horizontal="center" vertical="center" wrapText="1"/>
    </xf>
    <xf numFmtId="0" fontId="5" fillId="0" borderId="0" xfId="3" applyFont="1"/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177" fontId="5" fillId="0" borderId="1" xfId="3" applyNumberFormat="1" applyFont="1" applyBorder="1" applyAlignment="1">
      <alignment horizontal="right" vertical="center" wrapText="1"/>
    </xf>
    <xf numFmtId="177" fontId="5" fillId="0" borderId="1" xfId="3" applyNumberFormat="1" applyFont="1" applyFill="1" applyBorder="1" applyAlignment="1">
      <alignment horizontal="right" vertical="center" wrapText="1"/>
    </xf>
    <xf numFmtId="177" fontId="5" fillId="0" borderId="1" xfId="3" applyNumberFormat="1" applyFont="1" applyFill="1" applyBorder="1" applyAlignment="1">
      <alignment horizontal="center" vertical="center" wrapText="1"/>
    </xf>
    <xf numFmtId="177" fontId="5" fillId="0" borderId="1" xfId="3" applyNumberFormat="1" applyFont="1" applyBorder="1" applyAlignment="1">
      <alignment horizontal="center" vertical="center" wrapText="1"/>
    </xf>
    <xf numFmtId="177" fontId="5" fillId="2" borderId="1" xfId="3" applyNumberFormat="1" applyFont="1" applyFill="1" applyBorder="1" applyAlignment="1">
      <alignment horizontal="right" vertical="center" wrapText="1"/>
    </xf>
    <xf numFmtId="177" fontId="5" fillId="2" borderId="1" xfId="3" applyNumberFormat="1" applyFont="1" applyFill="1" applyBorder="1" applyAlignment="1">
      <alignment horizontal="center" vertical="center" wrapText="1"/>
    </xf>
    <xf numFmtId="178" fontId="5" fillId="4" borderId="1" xfId="3" applyNumberFormat="1" applyFont="1" applyFill="1" applyBorder="1" applyAlignment="1">
      <alignment horizontal="center" vertical="center" wrapText="1"/>
    </xf>
    <xf numFmtId="178" fontId="5" fillId="2" borderId="1" xfId="3" applyNumberFormat="1" applyFont="1" applyFill="1" applyBorder="1" applyAlignment="1">
      <alignment horizontal="center" vertical="center" wrapText="1"/>
    </xf>
    <xf numFmtId="179" fontId="5" fillId="0" borderId="1" xfId="3" applyNumberFormat="1" applyFont="1" applyFill="1" applyBorder="1" applyAlignment="1">
      <alignment horizontal="center" vertical="center" wrapText="1"/>
    </xf>
    <xf numFmtId="178" fontId="5" fillId="3" borderId="1" xfId="3" applyNumberFormat="1" applyFont="1" applyFill="1" applyBorder="1" applyAlignment="1">
      <alignment horizontal="center" vertical="center" wrapText="1"/>
    </xf>
    <xf numFmtId="178" fontId="5" fillId="3" borderId="4" xfId="3" applyNumberFormat="1" applyFont="1" applyFill="1" applyBorder="1" applyAlignment="1">
      <alignment horizontal="center" vertical="center" wrapText="1"/>
    </xf>
    <xf numFmtId="180" fontId="5" fillId="0" borderId="1" xfId="3" applyNumberFormat="1" applyFont="1" applyFill="1" applyBorder="1" applyAlignment="1">
      <alignment horizontal="center" vertical="center" wrapText="1"/>
    </xf>
    <xf numFmtId="178" fontId="5" fillId="2" borderId="27" xfId="3" applyNumberFormat="1" applyFont="1" applyFill="1" applyBorder="1" applyAlignment="1">
      <alignment horizontal="center" vertical="center" wrapText="1"/>
    </xf>
    <xf numFmtId="179" fontId="5" fillId="0" borderId="6" xfId="3" applyNumberFormat="1" applyFont="1" applyFill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3" xfId="3" applyFont="1" applyBorder="1" applyAlignment="1">
      <alignment vertical="center" wrapText="1"/>
    </xf>
    <xf numFmtId="177" fontId="5" fillId="0" borderId="7" xfId="3" applyNumberFormat="1" applyFont="1" applyBorder="1" applyAlignment="1">
      <alignment horizontal="right" vertical="center" wrapText="1"/>
    </xf>
    <xf numFmtId="177" fontId="5" fillId="0" borderId="11" xfId="3" applyNumberFormat="1" applyFont="1" applyBorder="1" applyAlignment="1">
      <alignment horizontal="right" vertical="center" wrapText="1"/>
    </xf>
    <xf numFmtId="177" fontId="5" fillId="0" borderId="11" xfId="3" applyNumberFormat="1" applyFont="1" applyFill="1" applyBorder="1" applyAlignment="1">
      <alignment horizontal="center" vertical="center" wrapText="1"/>
    </xf>
    <xf numFmtId="177" fontId="5" fillId="0" borderId="13" xfId="3" applyNumberFormat="1" applyFont="1" applyBorder="1" applyAlignment="1">
      <alignment horizontal="center" vertical="center" wrapText="1"/>
    </xf>
    <xf numFmtId="177" fontId="5" fillId="2" borderId="2" xfId="3" applyNumberFormat="1" applyFont="1" applyFill="1" applyBorder="1" applyAlignment="1">
      <alignment horizontal="right" vertical="center" wrapText="1"/>
    </xf>
    <xf numFmtId="177" fontId="5" fillId="2" borderId="7" xfId="3" applyNumberFormat="1" applyFont="1" applyFill="1" applyBorder="1" applyAlignment="1">
      <alignment horizontal="center" vertical="center" wrapText="1"/>
    </xf>
    <xf numFmtId="177" fontId="5" fillId="2" borderId="5" xfId="3" applyNumberFormat="1" applyFont="1" applyFill="1" applyBorder="1" applyAlignment="1">
      <alignment horizontal="center" vertical="center" wrapText="1"/>
    </xf>
    <xf numFmtId="177" fontId="5" fillId="2" borderId="5" xfId="3" applyNumberFormat="1" applyFont="1" applyFill="1" applyBorder="1" applyAlignment="1">
      <alignment horizontal="right" vertical="center" wrapText="1"/>
    </xf>
    <xf numFmtId="178" fontId="5" fillId="4" borderId="13" xfId="3" applyNumberFormat="1" applyFont="1" applyFill="1" applyBorder="1" applyAlignment="1">
      <alignment horizontal="center" vertical="center" wrapText="1"/>
    </xf>
    <xf numFmtId="178" fontId="5" fillId="2" borderId="13" xfId="3" applyNumberFormat="1" applyFont="1" applyFill="1" applyBorder="1" applyAlignment="1">
      <alignment horizontal="center" vertical="center" wrapText="1"/>
    </xf>
    <xf numFmtId="179" fontId="5" fillId="0" borderId="13" xfId="3" applyNumberFormat="1" applyFont="1" applyFill="1" applyBorder="1" applyAlignment="1">
      <alignment horizontal="center" vertical="center" wrapText="1"/>
    </xf>
    <xf numFmtId="178" fontId="5" fillId="3" borderId="13" xfId="3" applyNumberFormat="1" applyFont="1" applyFill="1" applyBorder="1" applyAlignment="1">
      <alignment horizontal="center" vertical="center" wrapText="1"/>
    </xf>
    <xf numFmtId="178" fontId="5" fillId="3" borderId="18" xfId="3" applyNumberFormat="1" applyFont="1" applyFill="1" applyBorder="1" applyAlignment="1">
      <alignment horizontal="center" vertical="center" wrapText="1"/>
    </xf>
    <xf numFmtId="180" fontId="5" fillId="0" borderId="13" xfId="3" applyNumberFormat="1" applyFont="1" applyFill="1" applyBorder="1" applyAlignment="1">
      <alignment horizontal="center" vertical="center" wrapText="1"/>
    </xf>
    <xf numFmtId="178" fontId="5" fillId="2" borderId="29" xfId="3" applyNumberFormat="1" applyFont="1" applyFill="1" applyBorder="1" applyAlignment="1">
      <alignment horizontal="center" vertical="center" wrapText="1"/>
    </xf>
    <xf numFmtId="179" fontId="5" fillId="0" borderId="19" xfId="3" applyNumberFormat="1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center" vertical="center" wrapText="1"/>
    </xf>
    <xf numFmtId="177" fontId="5" fillId="0" borderId="10" xfId="1" applyNumberFormat="1" applyFont="1" applyFill="1" applyBorder="1" applyAlignment="1">
      <alignment horizontal="right" vertical="center" wrapText="1"/>
    </xf>
    <xf numFmtId="177" fontId="5" fillId="0" borderId="10" xfId="1" applyNumberFormat="1" applyFont="1" applyFill="1" applyBorder="1" applyAlignment="1">
      <alignment horizontal="center" vertical="center" wrapText="1"/>
    </xf>
    <xf numFmtId="177" fontId="5" fillId="0" borderId="10" xfId="4" applyNumberFormat="1" applyFont="1" applyFill="1" applyBorder="1" applyAlignment="1">
      <alignment horizontal="right" vertical="center" wrapText="1"/>
    </xf>
    <xf numFmtId="177" fontId="5" fillId="2" borderId="10" xfId="1" applyNumberFormat="1" applyFont="1" applyFill="1" applyBorder="1" applyAlignment="1">
      <alignment horizontal="right" vertical="center" wrapText="1"/>
    </xf>
    <xf numFmtId="177" fontId="5" fillId="2" borderId="10" xfId="1" applyNumberFormat="1" applyFont="1" applyFill="1" applyBorder="1" applyAlignment="1">
      <alignment horizontal="center" vertical="center" wrapText="1"/>
    </xf>
    <xf numFmtId="178" fontId="5" fillId="4" borderId="10" xfId="1" applyNumberFormat="1" applyFont="1" applyFill="1" applyBorder="1" applyAlignment="1">
      <alignment horizontal="center" vertical="center" wrapText="1"/>
    </xf>
    <xf numFmtId="178" fontId="5" fillId="2" borderId="10" xfId="1" applyNumberFormat="1" applyFont="1" applyFill="1" applyBorder="1" applyAlignment="1">
      <alignment horizontal="center" vertical="center" wrapText="1"/>
    </xf>
    <xf numFmtId="179" fontId="5" fillId="0" borderId="10" xfId="1" applyNumberFormat="1" applyFont="1" applyFill="1" applyBorder="1" applyAlignment="1">
      <alignment horizontal="center" vertical="center" wrapText="1"/>
    </xf>
    <xf numFmtId="178" fontId="5" fillId="3" borderId="10" xfId="1" applyNumberFormat="1" applyFont="1" applyFill="1" applyBorder="1" applyAlignment="1">
      <alignment horizontal="center" vertical="center" wrapText="1"/>
    </xf>
    <xf numFmtId="178" fontId="5" fillId="3" borderId="14" xfId="1" applyNumberFormat="1" applyFont="1" applyFill="1" applyBorder="1" applyAlignment="1">
      <alignment horizontal="center" vertical="center" wrapText="1"/>
    </xf>
    <xf numFmtId="180" fontId="5" fillId="0" borderId="10" xfId="1" applyNumberFormat="1" applyFont="1" applyFill="1" applyBorder="1" applyAlignment="1">
      <alignment horizontal="center" vertical="center" wrapText="1"/>
    </xf>
    <xf numFmtId="178" fontId="5" fillId="2" borderId="25" xfId="1" applyNumberFormat="1" applyFont="1" applyFill="1" applyBorder="1" applyAlignment="1">
      <alignment horizontal="center" vertical="center" wrapText="1"/>
    </xf>
    <xf numFmtId="179" fontId="5" fillId="0" borderId="26" xfId="1" applyNumberFormat="1" applyFont="1" applyFill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177" fontId="5" fillId="0" borderId="10" xfId="1" applyNumberFormat="1" applyFont="1" applyBorder="1" applyAlignment="1">
      <alignment horizontal="right" vertical="center" wrapText="1"/>
    </xf>
    <xf numFmtId="177" fontId="5" fillId="0" borderId="10" xfId="1" applyNumberFormat="1" applyFont="1" applyBorder="1" applyAlignment="1">
      <alignment horizontal="center" vertical="center" wrapText="1"/>
    </xf>
    <xf numFmtId="177" fontId="5" fillId="0" borderId="10" xfId="4" applyNumberFormat="1" applyFont="1" applyBorder="1" applyAlignment="1">
      <alignment horizontal="right" vertical="center" wrapText="1"/>
    </xf>
    <xf numFmtId="177" fontId="5" fillId="0" borderId="2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177" fontId="5" fillId="0" borderId="2" xfId="3" applyNumberFormat="1" applyFont="1" applyBorder="1" applyAlignment="1">
      <alignment horizontal="right" vertical="center" wrapText="1"/>
    </xf>
    <xf numFmtId="0" fontId="5" fillId="0" borderId="11" xfId="3" applyFont="1" applyBorder="1" applyAlignment="1">
      <alignment horizontal="center" vertical="center" wrapText="1"/>
    </xf>
    <xf numFmtId="177" fontId="5" fillId="0" borderId="11" xfId="3" applyNumberFormat="1" applyFont="1" applyBorder="1" applyAlignment="1">
      <alignment horizontal="center" vertical="center" wrapText="1"/>
    </xf>
    <xf numFmtId="177" fontId="5" fillId="0" borderId="13" xfId="3" applyNumberFormat="1" applyFont="1" applyBorder="1" applyAlignment="1">
      <alignment horizontal="right" vertical="center" wrapText="1"/>
    </xf>
    <xf numFmtId="178" fontId="5" fillId="4" borderId="2" xfId="3" applyNumberFormat="1" applyFont="1" applyFill="1" applyBorder="1" applyAlignment="1">
      <alignment horizontal="center" vertical="center" wrapText="1"/>
    </xf>
    <xf numFmtId="178" fontId="5" fillId="2" borderId="2" xfId="3" applyNumberFormat="1" applyFont="1" applyFill="1" applyBorder="1" applyAlignment="1">
      <alignment horizontal="center" vertical="center" wrapText="1"/>
    </xf>
    <xf numFmtId="178" fontId="5" fillId="3" borderId="2" xfId="3" applyNumberFormat="1" applyFont="1" applyFill="1" applyBorder="1" applyAlignment="1">
      <alignment horizontal="center" vertical="center" wrapText="1"/>
    </xf>
    <xf numFmtId="178" fontId="5" fillId="3" borderId="9" xfId="3" applyNumberFormat="1" applyFont="1" applyFill="1" applyBorder="1" applyAlignment="1">
      <alignment horizontal="center" vertical="center" wrapText="1"/>
    </xf>
    <xf numFmtId="178" fontId="5" fillId="2" borderId="28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/>
    <xf numFmtId="177" fontId="5" fillId="0" borderId="7" xfId="3" applyNumberFormat="1" applyFont="1" applyFill="1" applyBorder="1" applyAlignment="1">
      <alignment horizontal="right" vertical="center" wrapText="1"/>
    </xf>
    <xf numFmtId="177" fontId="5" fillId="0" borderId="7" xfId="3" applyNumberFormat="1" applyFont="1" applyFill="1" applyBorder="1" applyAlignment="1">
      <alignment horizontal="center" vertical="center" wrapText="1"/>
    </xf>
    <xf numFmtId="179" fontId="5" fillId="0" borderId="7" xfId="3" applyNumberFormat="1" applyFont="1" applyFill="1" applyBorder="1" applyAlignment="1">
      <alignment horizontal="center" vertical="center" wrapText="1"/>
    </xf>
    <xf numFmtId="180" fontId="5" fillId="0" borderId="7" xfId="3" applyNumberFormat="1" applyFont="1" applyFill="1" applyBorder="1" applyAlignment="1">
      <alignment horizontal="center" vertical="center" wrapText="1"/>
    </xf>
    <xf numFmtId="179" fontId="5" fillId="0" borderId="31" xfId="3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vertical="center" wrapText="1"/>
    </xf>
    <xf numFmtId="177" fontId="5" fillId="0" borderId="30" xfId="3" applyNumberFormat="1" applyFont="1" applyFill="1" applyBorder="1" applyAlignment="1">
      <alignment horizontal="right" vertical="center" wrapText="1"/>
    </xf>
    <xf numFmtId="177" fontId="5" fillId="0" borderId="5" xfId="3" applyNumberFormat="1" applyFont="1" applyFill="1" applyBorder="1" applyAlignment="1">
      <alignment horizontal="center" vertical="center" wrapText="1"/>
    </xf>
    <xf numFmtId="177" fontId="5" fillId="0" borderId="5" xfId="3" applyNumberFormat="1" applyFont="1" applyFill="1" applyBorder="1" applyAlignment="1">
      <alignment horizontal="right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vertical="center" wrapText="1"/>
    </xf>
    <xf numFmtId="177" fontId="5" fillId="0" borderId="11" xfId="3" applyNumberFormat="1" applyFont="1" applyFill="1" applyBorder="1" applyAlignment="1">
      <alignment horizontal="right" vertical="center" wrapText="1"/>
    </xf>
    <xf numFmtId="178" fontId="5" fillId="4" borderId="7" xfId="3" applyNumberFormat="1" applyFont="1" applyFill="1" applyBorder="1" applyAlignment="1">
      <alignment horizontal="center" vertical="center" wrapText="1"/>
    </xf>
    <xf numFmtId="178" fontId="5" fillId="2" borderId="7" xfId="3" applyNumberFormat="1" applyFont="1" applyFill="1" applyBorder="1" applyAlignment="1">
      <alignment horizontal="center" vertical="center" wrapText="1"/>
    </xf>
    <xf numFmtId="178" fontId="5" fillId="5" borderId="7" xfId="3" applyNumberFormat="1" applyFont="1" applyFill="1" applyBorder="1" applyAlignment="1">
      <alignment horizontal="center" vertical="center" wrapText="1"/>
    </xf>
    <xf numFmtId="178" fontId="5" fillId="5" borderId="13" xfId="3" applyNumberFormat="1" applyFont="1" applyFill="1" applyBorder="1" applyAlignment="1">
      <alignment horizontal="center" vertical="center" wrapText="1"/>
    </xf>
    <xf numFmtId="178" fontId="5" fillId="5" borderId="22" xfId="3" applyNumberFormat="1" applyFont="1" applyFill="1" applyBorder="1" applyAlignment="1">
      <alignment horizontal="center" vertical="center" wrapText="1"/>
    </xf>
    <xf numFmtId="178" fontId="5" fillId="5" borderId="18" xfId="3" applyNumberFormat="1" applyFont="1" applyFill="1" applyBorder="1" applyAlignment="1">
      <alignment horizontal="center" vertical="center" wrapText="1"/>
    </xf>
    <xf numFmtId="178" fontId="5" fillId="2" borderId="32" xfId="3" applyNumberFormat="1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textRotation="255"/>
    </xf>
    <xf numFmtId="0" fontId="5" fillId="0" borderId="11" xfId="3" applyFont="1" applyBorder="1" applyAlignment="1">
      <alignment horizontal="center" vertical="center" textRotation="255"/>
    </xf>
    <xf numFmtId="0" fontId="5" fillId="0" borderId="4" xfId="3" applyFont="1" applyBorder="1" applyAlignment="1">
      <alignment vertical="center" wrapText="1"/>
    </xf>
    <xf numFmtId="0" fontId="5" fillId="0" borderId="6" xfId="3" applyFont="1" applyBorder="1" applyAlignment="1"/>
    <xf numFmtId="0" fontId="5" fillId="0" borderId="18" xfId="3" applyFont="1" applyBorder="1" applyAlignment="1">
      <alignment vertical="center" wrapText="1"/>
    </xf>
    <xf numFmtId="0" fontId="5" fillId="0" borderId="19" xfId="3" applyFont="1" applyBorder="1" applyAlignment="1"/>
    <xf numFmtId="0" fontId="5" fillId="0" borderId="7" xfId="3" applyFont="1" applyBorder="1" applyAlignment="1">
      <alignment horizontal="center" vertical="center" textRotation="255"/>
    </xf>
    <xf numFmtId="0" fontId="5" fillId="0" borderId="6" xfId="3" applyFont="1" applyBorder="1" applyAlignment="1">
      <alignment vertical="center" wrapText="1"/>
    </xf>
    <xf numFmtId="0" fontId="5" fillId="0" borderId="19" xfId="3" applyFont="1" applyBorder="1" applyAlignment="1">
      <alignment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/>
    <xf numFmtId="0" fontId="5" fillId="3" borderId="5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/>
    <xf numFmtId="0" fontId="5" fillId="2" borderId="5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0" borderId="11" xfId="3" applyFont="1" applyBorder="1" applyAlignment="1"/>
    <xf numFmtId="0" fontId="5" fillId="4" borderId="3" xfId="3" applyFont="1" applyFill="1" applyBorder="1" applyAlignment="1">
      <alignment horizontal="center" vertical="center" wrapText="1"/>
    </xf>
    <xf numFmtId="0" fontId="5" fillId="4" borderId="22" xfId="3" applyFont="1" applyFill="1" applyBorder="1" applyAlignment="1">
      <alignment horizontal="center" vertical="center" wrapText="1"/>
    </xf>
    <xf numFmtId="0" fontId="5" fillId="4" borderId="20" xfId="3" applyFont="1" applyFill="1" applyBorder="1" applyAlignment="1"/>
    <xf numFmtId="0" fontId="5" fillId="0" borderId="3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5" xfId="3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20" xfId="3" applyFont="1" applyFill="1" applyBorder="1" applyAlignment="1"/>
    <xf numFmtId="0" fontId="5" fillId="2" borderId="23" xfId="3" applyFont="1" applyFill="1" applyBorder="1" applyAlignment="1">
      <alignment horizontal="center" vertical="center" wrapText="1"/>
    </xf>
    <xf numFmtId="0" fontId="5" fillId="0" borderId="24" xfId="3" applyFont="1" applyBorder="1" applyAlignment="1"/>
    <xf numFmtId="0" fontId="5" fillId="2" borderId="11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</cellXfs>
  <cellStyles count="5">
    <cellStyle name="桁区切り 2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21"/>
  <sheetViews>
    <sheetView showGridLines="0" tabSelected="1" zoomScale="70" zoomScaleNormal="70" zoomScaleSheetLayoutView="4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9" sqref="C19"/>
    </sheetView>
  </sheetViews>
  <sheetFormatPr defaultRowHeight="13.5" x14ac:dyDescent="0.15"/>
  <cols>
    <col min="1" max="1" width="11.625" style="2" bestFit="1" customWidth="1"/>
    <col min="2" max="2" width="12.25" style="2" customWidth="1"/>
    <col min="3" max="3" width="33" style="2" bestFit="1" customWidth="1"/>
    <col min="4" max="4" width="18.75" style="2" customWidth="1"/>
    <col min="5" max="5" width="9" style="2"/>
    <col min="6" max="6" width="21.875" style="2" customWidth="1"/>
    <col min="7" max="7" width="13.625" style="2" customWidth="1"/>
    <col min="8" max="8" width="10.25" style="2" customWidth="1"/>
    <col min="9" max="9" width="10" style="2" customWidth="1"/>
    <col min="10" max="10" width="8.625" style="2" customWidth="1"/>
    <col min="11" max="12" width="10.75" style="2" customWidth="1"/>
    <col min="13" max="13" width="11.125" style="2" bestFit="1" customWidth="1"/>
    <col min="14" max="14" width="12.25" style="2" customWidth="1"/>
    <col min="15" max="16" width="10.375" style="2" customWidth="1"/>
    <col min="17" max="17" width="10.125" style="2" customWidth="1"/>
    <col min="18" max="18" width="10" style="2" hidden="1" customWidth="1"/>
    <col min="19" max="19" width="8.625" style="2" hidden="1" customWidth="1"/>
    <col min="20" max="21" width="10.75" style="2" hidden="1" customWidth="1"/>
    <col min="22" max="22" width="11.125" style="2" hidden="1" customWidth="1"/>
    <col min="23" max="23" width="12.25" style="2" hidden="1" customWidth="1"/>
    <col min="24" max="25" width="10.375" style="2" hidden="1" customWidth="1"/>
    <col min="26" max="26" width="10.125" style="2" hidden="1" customWidth="1"/>
    <col min="27" max="256" width="9" style="2"/>
    <col min="257" max="257" width="11.625" style="2" bestFit="1" customWidth="1"/>
    <col min="258" max="258" width="12.25" style="2" customWidth="1"/>
    <col min="259" max="259" width="28.375" style="2" customWidth="1"/>
    <col min="260" max="260" width="18.75" style="2" customWidth="1"/>
    <col min="261" max="261" width="9" style="2"/>
    <col min="262" max="262" width="21.875" style="2" customWidth="1"/>
    <col min="263" max="263" width="13.625" style="2" customWidth="1"/>
    <col min="264" max="264" width="10.25" style="2" customWidth="1"/>
    <col min="265" max="265" width="10" style="2" customWidth="1"/>
    <col min="266" max="266" width="8.625" style="2" customWidth="1"/>
    <col min="267" max="268" width="10.75" style="2" customWidth="1"/>
    <col min="269" max="269" width="11.125" style="2" bestFit="1" customWidth="1"/>
    <col min="270" max="270" width="12.25" style="2" customWidth="1"/>
    <col min="271" max="272" width="10.375" style="2" customWidth="1"/>
    <col min="273" max="273" width="10.125" style="2" customWidth="1"/>
    <col min="274" max="274" width="10" style="2" customWidth="1"/>
    <col min="275" max="275" width="8.625" style="2" customWidth="1"/>
    <col min="276" max="277" width="10.75" style="2" customWidth="1"/>
    <col min="278" max="278" width="11.125" style="2" bestFit="1" customWidth="1"/>
    <col min="279" max="279" width="12.25" style="2" customWidth="1"/>
    <col min="280" max="281" width="10.375" style="2" customWidth="1"/>
    <col min="282" max="282" width="10.125" style="2" customWidth="1"/>
    <col min="283" max="512" width="9" style="2"/>
    <col min="513" max="513" width="11.625" style="2" bestFit="1" customWidth="1"/>
    <col min="514" max="514" width="12.25" style="2" customWidth="1"/>
    <col min="515" max="515" width="28.375" style="2" customWidth="1"/>
    <col min="516" max="516" width="18.75" style="2" customWidth="1"/>
    <col min="517" max="517" width="9" style="2"/>
    <col min="518" max="518" width="21.875" style="2" customWidth="1"/>
    <col min="519" max="519" width="13.625" style="2" customWidth="1"/>
    <col min="520" max="520" width="10.25" style="2" customWidth="1"/>
    <col min="521" max="521" width="10" style="2" customWidth="1"/>
    <col min="522" max="522" width="8.625" style="2" customWidth="1"/>
    <col min="523" max="524" width="10.75" style="2" customWidth="1"/>
    <col min="525" max="525" width="11.125" style="2" bestFit="1" customWidth="1"/>
    <col min="526" max="526" width="12.25" style="2" customWidth="1"/>
    <col min="527" max="528" width="10.375" style="2" customWidth="1"/>
    <col min="529" max="529" width="10.125" style="2" customWidth="1"/>
    <col min="530" max="530" width="10" style="2" customWidth="1"/>
    <col min="531" max="531" width="8.625" style="2" customWidth="1"/>
    <col min="532" max="533" width="10.75" style="2" customWidth="1"/>
    <col min="534" max="534" width="11.125" style="2" bestFit="1" customWidth="1"/>
    <col min="535" max="535" width="12.25" style="2" customWidth="1"/>
    <col min="536" max="537" width="10.375" style="2" customWidth="1"/>
    <col min="538" max="538" width="10.125" style="2" customWidth="1"/>
    <col min="539" max="768" width="9" style="2"/>
    <col min="769" max="769" width="11.625" style="2" bestFit="1" customWidth="1"/>
    <col min="770" max="770" width="12.25" style="2" customWidth="1"/>
    <col min="771" max="771" width="28.375" style="2" customWidth="1"/>
    <col min="772" max="772" width="18.75" style="2" customWidth="1"/>
    <col min="773" max="773" width="9" style="2"/>
    <col min="774" max="774" width="21.875" style="2" customWidth="1"/>
    <col min="775" max="775" width="13.625" style="2" customWidth="1"/>
    <col min="776" max="776" width="10.25" style="2" customWidth="1"/>
    <col min="777" max="777" width="10" style="2" customWidth="1"/>
    <col min="778" max="778" width="8.625" style="2" customWidth="1"/>
    <col min="779" max="780" width="10.75" style="2" customWidth="1"/>
    <col min="781" max="781" width="11.125" style="2" bestFit="1" customWidth="1"/>
    <col min="782" max="782" width="12.25" style="2" customWidth="1"/>
    <col min="783" max="784" width="10.375" style="2" customWidth="1"/>
    <col min="785" max="785" width="10.125" style="2" customWidth="1"/>
    <col min="786" max="786" width="10" style="2" customWidth="1"/>
    <col min="787" max="787" width="8.625" style="2" customWidth="1"/>
    <col min="788" max="789" width="10.75" style="2" customWidth="1"/>
    <col min="790" max="790" width="11.125" style="2" bestFit="1" customWidth="1"/>
    <col min="791" max="791" width="12.25" style="2" customWidth="1"/>
    <col min="792" max="793" width="10.375" style="2" customWidth="1"/>
    <col min="794" max="794" width="10.125" style="2" customWidth="1"/>
    <col min="795" max="1024" width="9" style="2"/>
    <col min="1025" max="1025" width="11.625" style="2" bestFit="1" customWidth="1"/>
    <col min="1026" max="1026" width="12.25" style="2" customWidth="1"/>
    <col min="1027" max="1027" width="28.375" style="2" customWidth="1"/>
    <col min="1028" max="1028" width="18.75" style="2" customWidth="1"/>
    <col min="1029" max="1029" width="9" style="2"/>
    <col min="1030" max="1030" width="21.875" style="2" customWidth="1"/>
    <col min="1031" max="1031" width="13.625" style="2" customWidth="1"/>
    <col min="1032" max="1032" width="10.25" style="2" customWidth="1"/>
    <col min="1033" max="1033" width="10" style="2" customWidth="1"/>
    <col min="1034" max="1034" width="8.625" style="2" customWidth="1"/>
    <col min="1035" max="1036" width="10.75" style="2" customWidth="1"/>
    <col min="1037" max="1037" width="11.125" style="2" bestFit="1" customWidth="1"/>
    <col min="1038" max="1038" width="12.25" style="2" customWidth="1"/>
    <col min="1039" max="1040" width="10.375" style="2" customWidth="1"/>
    <col min="1041" max="1041" width="10.125" style="2" customWidth="1"/>
    <col min="1042" max="1042" width="10" style="2" customWidth="1"/>
    <col min="1043" max="1043" width="8.625" style="2" customWidth="1"/>
    <col min="1044" max="1045" width="10.75" style="2" customWidth="1"/>
    <col min="1046" max="1046" width="11.125" style="2" bestFit="1" customWidth="1"/>
    <col min="1047" max="1047" width="12.25" style="2" customWidth="1"/>
    <col min="1048" max="1049" width="10.375" style="2" customWidth="1"/>
    <col min="1050" max="1050" width="10.125" style="2" customWidth="1"/>
    <col min="1051" max="1280" width="9" style="2"/>
    <col min="1281" max="1281" width="11.625" style="2" bestFit="1" customWidth="1"/>
    <col min="1282" max="1282" width="12.25" style="2" customWidth="1"/>
    <col min="1283" max="1283" width="28.375" style="2" customWidth="1"/>
    <col min="1284" max="1284" width="18.75" style="2" customWidth="1"/>
    <col min="1285" max="1285" width="9" style="2"/>
    <col min="1286" max="1286" width="21.875" style="2" customWidth="1"/>
    <col min="1287" max="1287" width="13.625" style="2" customWidth="1"/>
    <col min="1288" max="1288" width="10.25" style="2" customWidth="1"/>
    <col min="1289" max="1289" width="10" style="2" customWidth="1"/>
    <col min="1290" max="1290" width="8.625" style="2" customWidth="1"/>
    <col min="1291" max="1292" width="10.75" style="2" customWidth="1"/>
    <col min="1293" max="1293" width="11.125" style="2" bestFit="1" customWidth="1"/>
    <col min="1294" max="1294" width="12.25" style="2" customWidth="1"/>
    <col min="1295" max="1296" width="10.375" style="2" customWidth="1"/>
    <col min="1297" max="1297" width="10.125" style="2" customWidth="1"/>
    <col min="1298" max="1298" width="10" style="2" customWidth="1"/>
    <col min="1299" max="1299" width="8.625" style="2" customWidth="1"/>
    <col min="1300" max="1301" width="10.75" style="2" customWidth="1"/>
    <col min="1302" max="1302" width="11.125" style="2" bestFit="1" customWidth="1"/>
    <col min="1303" max="1303" width="12.25" style="2" customWidth="1"/>
    <col min="1304" max="1305" width="10.375" style="2" customWidth="1"/>
    <col min="1306" max="1306" width="10.125" style="2" customWidth="1"/>
    <col min="1307" max="1536" width="9" style="2"/>
    <col min="1537" max="1537" width="11.625" style="2" bestFit="1" customWidth="1"/>
    <col min="1538" max="1538" width="12.25" style="2" customWidth="1"/>
    <col min="1539" max="1539" width="28.375" style="2" customWidth="1"/>
    <col min="1540" max="1540" width="18.75" style="2" customWidth="1"/>
    <col min="1541" max="1541" width="9" style="2"/>
    <col min="1542" max="1542" width="21.875" style="2" customWidth="1"/>
    <col min="1543" max="1543" width="13.625" style="2" customWidth="1"/>
    <col min="1544" max="1544" width="10.25" style="2" customWidth="1"/>
    <col min="1545" max="1545" width="10" style="2" customWidth="1"/>
    <col min="1546" max="1546" width="8.625" style="2" customWidth="1"/>
    <col min="1547" max="1548" width="10.75" style="2" customWidth="1"/>
    <col min="1549" max="1549" width="11.125" style="2" bestFit="1" customWidth="1"/>
    <col min="1550" max="1550" width="12.25" style="2" customWidth="1"/>
    <col min="1551" max="1552" width="10.375" style="2" customWidth="1"/>
    <col min="1553" max="1553" width="10.125" style="2" customWidth="1"/>
    <col min="1554" max="1554" width="10" style="2" customWidth="1"/>
    <col min="1555" max="1555" width="8.625" style="2" customWidth="1"/>
    <col min="1556" max="1557" width="10.75" style="2" customWidth="1"/>
    <col min="1558" max="1558" width="11.125" style="2" bestFit="1" customWidth="1"/>
    <col min="1559" max="1559" width="12.25" style="2" customWidth="1"/>
    <col min="1560" max="1561" width="10.375" style="2" customWidth="1"/>
    <col min="1562" max="1562" width="10.125" style="2" customWidth="1"/>
    <col min="1563" max="1792" width="9" style="2"/>
    <col min="1793" max="1793" width="11.625" style="2" bestFit="1" customWidth="1"/>
    <col min="1794" max="1794" width="12.25" style="2" customWidth="1"/>
    <col min="1795" max="1795" width="28.375" style="2" customWidth="1"/>
    <col min="1796" max="1796" width="18.75" style="2" customWidth="1"/>
    <col min="1797" max="1797" width="9" style="2"/>
    <col min="1798" max="1798" width="21.875" style="2" customWidth="1"/>
    <col min="1799" max="1799" width="13.625" style="2" customWidth="1"/>
    <col min="1800" max="1800" width="10.25" style="2" customWidth="1"/>
    <col min="1801" max="1801" width="10" style="2" customWidth="1"/>
    <col min="1802" max="1802" width="8.625" style="2" customWidth="1"/>
    <col min="1803" max="1804" width="10.75" style="2" customWidth="1"/>
    <col min="1805" max="1805" width="11.125" style="2" bestFit="1" customWidth="1"/>
    <col min="1806" max="1806" width="12.25" style="2" customWidth="1"/>
    <col min="1807" max="1808" width="10.375" style="2" customWidth="1"/>
    <col min="1809" max="1809" width="10.125" style="2" customWidth="1"/>
    <col min="1810" max="1810" width="10" style="2" customWidth="1"/>
    <col min="1811" max="1811" width="8.625" style="2" customWidth="1"/>
    <col min="1812" max="1813" width="10.75" style="2" customWidth="1"/>
    <col min="1814" max="1814" width="11.125" style="2" bestFit="1" customWidth="1"/>
    <col min="1815" max="1815" width="12.25" style="2" customWidth="1"/>
    <col min="1816" max="1817" width="10.375" style="2" customWidth="1"/>
    <col min="1818" max="1818" width="10.125" style="2" customWidth="1"/>
    <col min="1819" max="2048" width="9" style="2"/>
    <col min="2049" max="2049" width="11.625" style="2" bestFit="1" customWidth="1"/>
    <col min="2050" max="2050" width="12.25" style="2" customWidth="1"/>
    <col min="2051" max="2051" width="28.375" style="2" customWidth="1"/>
    <col min="2052" max="2052" width="18.75" style="2" customWidth="1"/>
    <col min="2053" max="2053" width="9" style="2"/>
    <col min="2054" max="2054" width="21.875" style="2" customWidth="1"/>
    <col min="2055" max="2055" width="13.625" style="2" customWidth="1"/>
    <col min="2056" max="2056" width="10.25" style="2" customWidth="1"/>
    <col min="2057" max="2057" width="10" style="2" customWidth="1"/>
    <col min="2058" max="2058" width="8.625" style="2" customWidth="1"/>
    <col min="2059" max="2060" width="10.75" style="2" customWidth="1"/>
    <col min="2061" max="2061" width="11.125" style="2" bestFit="1" customWidth="1"/>
    <col min="2062" max="2062" width="12.25" style="2" customWidth="1"/>
    <col min="2063" max="2064" width="10.375" style="2" customWidth="1"/>
    <col min="2065" max="2065" width="10.125" style="2" customWidth="1"/>
    <col min="2066" max="2066" width="10" style="2" customWidth="1"/>
    <col min="2067" max="2067" width="8.625" style="2" customWidth="1"/>
    <col min="2068" max="2069" width="10.75" style="2" customWidth="1"/>
    <col min="2070" max="2070" width="11.125" style="2" bestFit="1" customWidth="1"/>
    <col min="2071" max="2071" width="12.25" style="2" customWidth="1"/>
    <col min="2072" max="2073" width="10.375" style="2" customWidth="1"/>
    <col min="2074" max="2074" width="10.125" style="2" customWidth="1"/>
    <col min="2075" max="2304" width="9" style="2"/>
    <col min="2305" max="2305" width="11.625" style="2" bestFit="1" customWidth="1"/>
    <col min="2306" max="2306" width="12.25" style="2" customWidth="1"/>
    <col min="2307" max="2307" width="28.375" style="2" customWidth="1"/>
    <col min="2308" max="2308" width="18.75" style="2" customWidth="1"/>
    <col min="2309" max="2309" width="9" style="2"/>
    <col min="2310" max="2310" width="21.875" style="2" customWidth="1"/>
    <col min="2311" max="2311" width="13.625" style="2" customWidth="1"/>
    <col min="2312" max="2312" width="10.25" style="2" customWidth="1"/>
    <col min="2313" max="2313" width="10" style="2" customWidth="1"/>
    <col min="2314" max="2314" width="8.625" style="2" customWidth="1"/>
    <col min="2315" max="2316" width="10.75" style="2" customWidth="1"/>
    <col min="2317" max="2317" width="11.125" style="2" bestFit="1" customWidth="1"/>
    <col min="2318" max="2318" width="12.25" style="2" customWidth="1"/>
    <col min="2319" max="2320" width="10.375" style="2" customWidth="1"/>
    <col min="2321" max="2321" width="10.125" style="2" customWidth="1"/>
    <col min="2322" max="2322" width="10" style="2" customWidth="1"/>
    <col min="2323" max="2323" width="8.625" style="2" customWidth="1"/>
    <col min="2324" max="2325" width="10.75" style="2" customWidth="1"/>
    <col min="2326" max="2326" width="11.125" style="2" bestFit="1" customWidth="1"/>
    <col min="2327" max="2327" width="12.25" style="2" customWidth="1"/>
    <col min="2328" max="2329" width="10.375" style="2" customWidth="1"/>
    <col min="2330" max="2330" width="10.125" style="2" customWidth="1"/>
    <col min="2331" max="2560" width="9" style="2"/>
    <col min="2561" max="2561" width="11.625" style="2" bestFit="1" customWidth="1"/>
    <col min="2562" max="2562" width="12.25" style="2" customWidth="1"/>
    <col min="2563" max="2563" width="28.375" style="2" customWidth="1"/>
    <col min="2564" max="2564" width="18.75" style="2" customWidth="1"/>
    <col min="2565" max="2565" width="9" style="2"/>
    <col min="2566" max="2566" width="21.875" style="2" customWidth="1"/>
    <col min="2567" max="2567" width="13.625" style="2" customWidth="1"/>
    <col min="2568" max="2568" width="10.25" style="2" customWidth="1"/>
    <col min="2569" max="2569" width="10" style="2" customWidth="1"/>
    <col min="2570" max="2570" width="8.625" style="2" customWidth="1"/>
    <col min="2571" max="2572" width="10.75" style="2" customWidth="1"/>
    <col min="2573" max="2573" width="11.125" style="2" bestFit="1" customWidth="1"/>
    <col min="2574" max="2574" width="12.25" style="2" customWidth="1"/>
    <col min="2575" max="2576" width="10.375" style="2" customWidth="1"/>
    <col min="2577" max="2577" width="10.125" style="2" customWidth="1"/>
    <col min="2578" max="2578" width="10" style="2" customWidth="1"/>
    <col min="2579" max="2579" width="8.625" style="2" customWidth="1"/>
    <col min="2580" max="2581" width="10.75" style="2" customWidth="1"/>
    <col min="2582" max="2582" width="11.125" style="2" bestFit="1" customWidth="1"/>
    <col min="2583" max="2583" width="12.25" style="2" customWidth="1"/>
    <col min="2584" max="2585" width="10.375" style="2" customWidth="1"/>
    <col min="2586" max="2586" width="10.125" style="2" customWidth="1"/>
    <col min="2587" max="2816" width="9" style="2"/>
    <col min="2817" max="2817" width="11.625" style="2" bestFit="1" customWidth="1"/>
    <col min="2818" max="2818" width="12.25" style="2" customWidth="1"/>
    <col min="2819" max="2819" width="28.375" style="2" customWidth="1"/>
    <col min="2820" max="2820" width="18.75" style="2" customWidth="1"/>
    <col min="2821" max="2821" width="9" style="2"/>
    <col min="2822" max="2822" width="21.875" style="2" customWidth="1"/>
    <col min="2823" max="2823" width="13.625" style="2" customWidth="1"/>
    <col min="2824" max="2824" width="10.25" style="2" customWidth="1"/>
    <col min="2825" max="2825" width="10" style="2" customWidth="1"/>
    <col min="2826" max="2826" width="8.625" style="2" customWidth="1"/>
    <col min="2827" max="2828" width="10.75" style="2" customWidth="1"/>
    <col min="2829" max="2829" width="11.125" style="2" bestFit="1" customWidth="1"/>
    <col min="2830" max="2830" width="12.25" style="2" customWidth="1"/>
    <col min="2831" max="2832" width="10.375" style="2" customWidth="1"/>
    <col min="2833" max="2833" width="10.125" style="2" customWidth="1"/>
    <col min="2834" max="2834" width="10" style="2" customWidth="1"/>
    <col min="2835" max="2835" width="8.625" style="2" customWidth="1"/>
    <col min="2836" max="2837" width="10.75" style="2" customWidth="1"/>
    <col min="2838" max="2838" width="11.125" style="2" bestFit="1" customWidth="1"/>
    <col min="2839" max="2839" width="12.25" style="2" customWidth="1"/>
    <col min="2840" max="2841" width="10.375" style="2" customWidth="1"/>
    <col min="2842" max="2842" width="10.125" style="2" customWidth="1"/>
    <col min="2843" max="3072" width="9" style="2"/>
    <col min="3073" max="3073" width="11.625" style="2" bestFit="1" customWidth="1"/>
    <col min="3074" max="3074" width="12.25" style="2" customWidth="1"/>
    <col min="3075" max="3075" width="28.375" style="2" customWidth="1"/>
    <col min="3076" max="3076" width="18.75" style="2" customWidth="1"/>
    <col min="3077" max="3077" width="9" style="2"/>
    <col min="3078" max="3078" width="21.875" style="2" customWidth="1"/>
    <col min="3079" max="3079" width="13.625" style="2" customWidth="1"/>
    <col min="3080" max="3080" width="10.25" style="2" customWidth="1"/>
    <col min="3081" max="3081" width="10" style="2" customWidth="1"/>
    <col min="3082" max="3082" width="8.625" style="2" customWidth="1"/>
    <col min="3083" max="3084" width="10.75" style="2" customWidth="1"/>
    <col min="3085" max="3085" width="11.125" style="2" bestFit="1" customWidth="1"/>
    <col min="3086" max="3086" width="12.25" style="2" customWidth="1"/>
    <col min="3087" max="3088" width="10.375" style="2" customWidth="1"/>
    <col min="3089" max="3089" width="10.125" style="2" customWidth="1"/>
    <col min="3090" max="3090" width="10" style="2" customWidth="1"/>
    <col min="3091" max="3091" width="8.625" style="2" customWidth="1"/>
    <col min="3092" max="3093" width="10.75" style="2" customWidth="1"/>
    <col min="3094" max="3094" width="11.125" style="2" bestFit="1" customWidth="1"/>
    <col min="3095" max="3095" width="12.25" style="2" customWidth="1"/>
    <col min="3096" max="3097" width="10.375" style="2" customWidth="1"/>
    <col min="3098" max="3098" width="10.125" style="2" customWidth="1"/>
    <col min="3099" max="3328" width="9" style="2"/>
    <col min="3329" max="3329" width="11.625" style="2" bestFit="1" customWidth="1"/>
    <col min="3330" max="3330" width="12.25" style="2" customWidth="1"/>
    <col min="3331" max="3331" width="28.375" style="2" customWidth="1"/>
    <col min="3332" max="3332" width="18.75" style="2" customWidth="1"/>
    <col min="3333" max="3333" width="9" style="2"/>
    <col min="3334" max="3334" width="21.875" style="2" customWidth="1"/>
    <col min="3335" max="3335" width="13.625" style="2" customWidth="1"/>
    <col min="3336" max="3336" width="10.25" style="2" customWidth="1"/>
    <col min="3337" max="3337" width="10" style="2" customWidth="1"/>
    <col min="3338" max="3338" width="8.625" style="2" customWidth="1"/>
    <col min="3339" max="3340" width="10.75" style="2" customWidth="1"/>
    <col min="3341" max="3341" width="11.125" style="2" bestFit="1" customWidth="1"/>
    <col min="3342" max="3342" width="12.25" style="2" customWidth="1"/>
    <col min="3343" max="3344" width="10.375" style="2" customWidth="1"/>
    <col min="3345" max="3345" width="10.125" style="2" customWidth="1"/>
    <col min="3346" max="3346" width="10" style="2" customWidth="1"/>
    <col min="3347" max="3347" width="8.625" style="2" customWidth="1"/>
    <col min="3348" max="3349" width="10.75" style="2" customWidth="1"/>
    <col min="3350" max="3350" width="11.125" style="2" bestFit="1" customWidth="1"/>
    <col min="3351" max="3351" width="12.25" style="2" customWidth="1"/>
    <col min="3352" max="3353" width="10.375" style="2" customWidth="1"/>
    <col min="3354" max="3354" width="10.125" style="2" customWidth="1"/>
    <col min="3355" max="3584" width="9" style="2"/>
    <col min="3585" max="3585" width="11.625" style="2" bestFit="1" customWidth="1"/>
    <col min="3586" max="3586" width="12.25" style="2" customWidth="1"/>
    <col min="3587" max="3587" width="28.375" style="2" customWidth="1"/>
    <col min="3588" max="3588" width="18.75" style="2" customWidth="1"/>
    <col min="3589" max="3589" width="9" style="2"/>
    <col min="3590" max="3590" width="21.875" style="2" customWidth="1"/>
    <col min="3591" max="3591" width="13.625" style="2" customWidth="1"/>
    <col min="3592" max="3592" width="10.25" style="2" customWidth="1"/>
    <col min="3593" max="3593" width="10" style="2" customWidth="1"/>
    <col min="3594" max="3594" width="8.625" style="2" customWidth="1"/>
    <col min="3595" max="3596" width="10.75" style="2" customWidth="1"/>
    <col min="3597" max="3597" width="11.125" style="2" bestFit="1" customWidth="1"/>
    <col min="3598" max="3598" width="12.25" style="2" customWidth="1"/>
    <col min="3599" max="3600" width="10.375" style="2" customWidth="1"/>
    <col min="3601" max="3601" width="10.125" style="2" customWidth="1"/>
    <col min="3602" max="3602" width="10" style="2" customWidth="1"/>
    <col min="3603" max="3603" width="8.625" style="2" customWidth="1"/>
    <col min="3604" max="3605" width="10.75" style="2" customWidth="1"/>
    <col min="3606" max="3606" width="11.125" style="2" bestFit="1" customWidth="1"/>
    <col min="3607" max="3607" width="12.25" style="2" customWidth="1"/>
    <col min="3608" max="3609" width="10.375" style="2" customWidth="1"/>
    <col min="3610" max="3610" width="10.125" style="2" customWidth="1"/>
    <col min="3611" max="3840" width="9" style="2"/>
    <col min="3841" max="3841" width="11.625" style="2" bestFit="1" customWidth="1"/>
    <col min="3842" max="3842" width="12.25" style="2" customWidth="1"/>
    <col min="3843" max="3843" width="28.375" style="2" customWidth="1"/>
    <col min="3844" max="3844" width="18.75" style="2" customWidth="1"/>
    <col min="3845" max="3845" width="9" style="2"/>
    <col min="3846" max="3846" width="21.875" style="2" customWidth="1"/>
    <col min="3847" max="3847" width="13.625" style="2" customWidth="1"/>
    <col min="3848" max="3848" width="10.25" style="2" customWidth="1"/>
    <col min="3849" max="3849" width="10" style="2" customWidth="1"/>
    <col min="3850" max="3850" width="8.625" style="2" customWidth="1"/>
    <col min="3851" max="3852" width="10.75" style="2" customWidth="1"/>
    <col min="3853" max="3853" width="11.125" style="2" bestFit="1" customWidth="1"/>
    <col min="3854" max="3854" width="12.25" style="2" customWidth="1"/>
    <col min="3855" max="3856" width="10.375" style="2" customWidth="1"/>
    <col min="3857" max="3857" width="10.125" style="2" customWidth="1"/>
    <col min="3858" max="3858" width="10" style="2" customWidth="1"/>
    <col min="3859" max="3859" width="8.625" style="2" customWidth="1"/>
    <col min="3860" max="3861" width="10.75" style="2" customWidth="1"/>
    <col min="3862" max="3862" width="11.125" style="2" bestFit="1" customWidth="1"/>
    <col min="3863" max="3863" width="12.25" style="2" customWidth="1"/>
    <col min="3864" max="3865" width="10.375" style="2" customWidth="1"/>
    <col min="3866" max="3866" width="10.125" style="2" customWidth="1"/>
    <col min="3867" max="4096" width="9" style="2"/>
    <col min="4097" max="4097" width="11.625" style="2" bestFit="1" customWidth="1"/>
    <col min="4098" max="4098" width="12.25" style="2" customWidth="1"/>
    <col min="4099" max="4099" width="28.375" style="2" customWidth="1"/>
    <col min="4100" max="4100" width="18.75" style="2" customWidth="1"/>
    <col min="4101" max="4101" width="9" style="2"/>
    <col min="4102" max="4102" width="21.875" style="2" customWidth="1"/>
    <col min="4103" max="4103" width="13.625" style="2" customWidth="1"/>
    <col min="4104" max="4104" width="10.25" style="2" customWidth="1"/>
    <col min="4105" max="4105" width="10" style="2" customWidth="1"/>
    <col min="4106" max="4106" width="8.625" style="2" customWidth="1"/>
    <col min="4107" max="4108" width="10.75" style="2" customWidth="1"/>
    <col min="4109" max="4109" width="11.125" style="2" bestFit="1" customWidth="1"/>
    <col min="4110" max="4110" width="12.25" style="2" customWidth="1"/>
    <col min="4111" max="4112" width="10.375" style="2" customWidth="1"/>
    <col min="4113" max="4113" width="10.125" style="2" customWidth="1"/>
    <col min="4114" max="4114" width="10" style="2" customWidth="1"/>
    <col min="4115" max="4115" width="8.625" style="2" customWidth="1"/>
    <col min="4116" max="4117" width="10.75" style="2" customWidth="1"/>
    <col min="4118" max="4118" width="11.125" style="2" bestFit="1" customWidth="1"/>
    <col min="4119" max="4119" width="12.25" style="2" customWidth="1"/>
    <col min="4120" max="4121" width="10.375" style="2" customWidth="1"/>
    <col min="4122" max="4122" width="10.125" style="2" customWidth="1"/>
    <col min="4123" max="4352" width="9" style="2"/>
    <col min="4353" max="4353" width="11.625" style="2" bestFit="1" customWidth="1"/>
    <col min="4354" max="4354" width="12.25" style="2" customWidth="1"/>
    <col min="4355" max="4355" width="28.375" style="2" customWidth="1"/>
    <col min="4356" max="4356" width="18.75" style="2" customWidth="1"/>
    <col min="4357" max="4357" width="9" style="2"/>
    <col min="4358" max="4358" width="21.875" style="2" customWidth="1"/>
    <col min="4359" max="4359" width="13.625" style="2" customWidth="1"/>
    <col min="4360" max="4360" width="10.25" style="2" customWidth="1"/>
    <col min="4361" max="4361" width="10" style="2" customWidth="1"/>
    <col min="4362" max="4362" width="8.625" style="2" customWidth="1"/>
    <col min="4363" max="4364" width="10.75" style="2" customWidth="1"/>
    <col min="4365" max="4365" width="11.125" style="2" bestFit="1" customWidth="1"/>
    <col min="4366" max="4366" width="12.25" style="2" customWidth="1"/>
    <col min="4367" max="4368" width="10.375" style="2" customWidth="1"/>
    <col min="4369" max="4369" width="10.125" style="2" customWidth="1"/>
    <col min="4370" max="4370" width="10" style="2" customWidth="1"/>
    <col min="4371" max="4371" width="8.625" style="2" customWidth="1"/>
    <col min="4372" max="4373" width="10.75" style="2" customWidth="1"/>
    <col min="4374" max="4374" width="11.125" style="2" bestFit="1" customWidth="1"/>
    <col min="4375" max="4375" width="12.25" style="2" customWidth="1"/>
    <col min="4376" max="4377" width="10.375" style="2" customWidth="1"/>
    <col min="4378" max="4378" width="10.125" style="2" customWidth="1"/>
    <col min="4379" max="4608" width="9" style="2"/>
    <col min="4609" max="4609" width="11.625" style="2" bestFit="1" customWidth="1"/>
    <col min="4610" max="4610" width="12.25" style="2" customWidth="1"/>
    <col min="4611" max="4611" width="28.375" style="2" customWidth="1"/>
    <col min="4612" max="4612" width="18.75" style="2" customWidth="1"/>
    <col min="4613" max="4613" width="9" style="2"/>
    <col min="4614" max="4614" width="21.875" style="2" customWidth="1"/>
    <col min="4615" max="4615" width="13.625" style="2" customWidth="1"/>
    <col min="4616" max="4616" width="10.25" style="2" customWidth="1"/>
    <col min="4617" max="4617" width="10" style="2" customWidth="1"/>
    <col min="4618" max="4618" width="8.625" style="2" customWidth="1"/>
    <col min="4619" max="4620" width="10.75" style="2" customWidth="1"/>
    <col min="4621" max="4621" width="11.125" style="2" bestFit="1" customWidth="1"/>
    <col min="4622" max="4622" width="12.25" style="2" customWidth="1"/>
    <col min="4623" max="4624" width="10.375" style="2" customWidth="1"/>
    <col min="4625" max="4625" width="10.125" style="2" customWidth="1"/>
    <col min="4626" max="4626" width="10" style="2" customWidth="1"/>
    <col min="4627" max="4627" width="8.625" style="2" customWidth="1"/>
    <col min="4628" max="4629" width="10.75" style="2" customWidth="1"/>
    <col min="4630" max="4630" width="11.125" style="2" bestFit="1" customWidth="1"/>
    <col min="4631" max="4631" width="12.25" style="2" customWidth="1"/>
    <col min="4632" max="4633" width="10.375" style="2" customWidth="1"/>
    <col min="4634" max="4634" width="10.125" style="2" customWidth="1"/>
    <col min="4635" max="4864" width="9" style="2"/>
    <col min="4865" max="4865" width="11.625" style="2" bestFit="1" customWidth="1"/>
    <col min="4866" max="4866" width="12.25" style="2" customWidth="1"/>
    <col min="4867" max="4867" width="28.375" style="2" customWidth="1"/>
    <col min="4868" max="4868" width="18.75" style="2" customWidth="1"/>
    <col min="4869" max="4869" width="9" style="2"/>
    <col min="4870" max="4870" width="21.875" style="2" customWidth="1"/>
    <col min="4871" max="4871" width="13.625" style="2" customWidth="1"/>
    <col min="4872" max="4872" width="10.25" style="2" customWidth="1"/>
    <col min="4873" max="4873" width="10" style="2" customWidth="1"/>
    <col min="4874" max="4874" width="8.625" style="2" customWidth="1"/>
    <col min="4875" max="4876" width="10.75" style="2" customWidth="1"/>
    <col min="4877" max="4877" width="11.125" style="2" bestFit="1" customWidth="1"/>
    <col min="4878" max="4878" width="12.25" style="2" customWidth="1"/>
    <col min="4879" max="4880" width="10.375" style="2" customWidth="1"/>
    <col min="4881" max="4881" width="10.125" style="2" customWidth="1"/>
    <col min="4882" max="4882" width="10" style="2" customWidth="1"/>
    <col min="4883" max="4883" width="8.625" style="2" customWidth="1"/>
    <col min="4884" max="4885" width="10.75" style="2" customWidth="1"/>
    <col min="4886" max="4886" width="11.125" style="2" bestFit="1" customWidth="1"/>
    <col min="4887" max="4887" width="12.25" style="2" customWidth="1"/>
    <col min="4888" max="4889" width="10.375" style="2" customWidth="1"/>
    <col min="4890" max="4890" width="10.125" style="2" customWidth="1"/>
    <col min="4891" max="5120" width="9" style="2"/>
    <col min="5121" max="5121" width="11.625" style="2" bestFit="1" customWidth="1"/>
    <col min="5122" max="5122" width="12.25" style="2" customWidth="1"/>
    <col min="5123" max="5123" width="28.375" style="2" customWidth="1"/>
    <col min="5124" max="5124" width="18.75" style="2" customWidth="1"/>
    <col min="5125" max="5125" width="9" style="2"/>
    <col min="5126" max="5126" width="21.875" style="2" customWidth="1"/>
    <col min="5127" max="5127" width="13.625" style="2" customWidth="1"/>
    <col min="5128" max="5128" width="10.25" style="2" customWidth="1"/>
    <col min="5129" max="5129" width="10" style="2" customWidth="1"/>
    <col min="5130" max="5130" width="8.625" style="2" customWidth="1"/>
    <col min="5131" max="5132" width="10.75" style="2" customWidth="1"/>
    <col min="5133" max="5133" width="11.125" style="2" bestFit="1" customWidth="1"/>
    <col min="5134" max="5134" width="12.25" style="2" customWidth="1"/>
    <col min="5135" max="5136" width="10.375" style="2" customWidth="1"/>
    <col min="5137" max="5137" width="10.125" style="2" customWidth="1"/>
    <col min="5138" max="5138" width="10" style="2" customWidth="1"/>
    <col min="5139" max="5139" width="8.625" style="2" customWidth="1"/>
    <col min="5140" max="5141" width="10.75" style="2" customWidth="1"/>
    <col min="5142" max="5142" width="11.125" style="2" bestFit="1" customWidth="1"/>
    <col min="5143" max="5143" width="12.25" style="2" customWidth="1"/>
    <col min="5144" max="5145" width="10.375" style="2" customWidth="1"/>
    <col min="5146" max="5146" width="10.125" style="2" customWidth="1"/>
    <col min="5147" max="5376" width="9" style="2"/>
    <col min="5377" max="5377" width="11.625" style="2" bestFit="1" customWidth="1"/>
    <col min="5378" max="5378" width="12.25" style="2" customWidth="1"/>
    <col min="5379" max="5379" width="28.375" style="2" customWidth="1"/>
    <col min="5380" max="5380" width="18.75" style="2" customWidth="1"/>
    <col min="5381" max="5381" width="9" style="2"/>
    <col min="5382" max="5382" width="21.875" style="2" customWidth="1"/>
    <col min="5383" max="5383" width="13.625" style="2" customWidth="1"/>
    <col min="5384" max="5384" width="10.25" style="2" customWidth="1"/>
    <col min="5385" max="5385" width="10" style="2" customWidth="1"/>
    <col min="5386" max="5386" width="8.625" style="2" customWidth="1"/>
    <col min="5387" max="5388" width="10.75" style="2" customWidth="1"/>
    <col min="5389" max="5389" width="11.125" style="2" bestFit="1" customWidth="1"/>
    <col min="5390" max="5390" width="12.25" style="2" customWidth="1"/>
    <col min="5391" max="5392" width="10.375" style="2" customWidth="1"/>
    <col min="5393" max="5393" width="10.125" style="2" customWidth="1"/>
    <col min="5394" max="5394" width="10" style="2" customWidth="1"/>
    <col min="5395" max="5395" width="8.625" style="2" customWidth="1"/>
    <col min="5396" max="5397" width="10.75" style="2" customWidth="1"/>
    <col min="5398" max="5398" width="11.125" style="2" bestFit="1" customWidth="1"/>
    <col min="5399" max="5399" width="12.25" style="2" customWidth="1"/>
    <col min="5400" max="5401" width="10.375" style="2" customWidth="1"/>
    <col min="5402" max="5402" width="10.125" style="2" customWidth="1"/>
    <col min="5403" max="5632" width="9" style="2"/>
    <col min="5633" max="5633" width="11.625" style="2" bestFit="1" customWidth="1"/>
    <col min="5634" max="5634" width="12.25" style="2" customWidth="1"/>
    <col min="5635" max="5635" width="28.375" style="2" customWidth="1"/>
    <col min="5636" max="5636" width="18.75" style="2" customWidth="1"/>
    <col min="5637" max="5637" width="9" style="2"/>
    <col min="5638" max="5638" width="21.875" style="2" customWidth="1"/>
    <col min="5639" max="5639" width="13.625" style="2" customWidth="1"/>
    <col min="5640" max="5640" width="10.25" style="2" customWidth="1"/>
    <col min="5641" max="5641" width="10" style="2" customWidth="1"/>
    <col min="5642" max="5642" width="8.625" style="2" customWidth="1"/>
    <col min="5643" max="5644" width="10.75" style="2" customWidth="1"/>
    <col min="5645" max="5645" width="11.125" style="2" bestFit="1" customWidth="1"/>
    <col min="5646" max="5646" width="12.25" style="2" customWidth="1"/>
    <col min="5647" max="5648" width="10.375" style="2" customWidth="1"/>
    <col min="5649" max="5649" width="10.125" style="2" customWidth="1"/>
    <col min="5650" max="5650" width="10" style="2" customWidth="1"/>
    <col min="5651" max="5651" width="8.625" style="2" customWidth="1"/>
    <col min="5652" max="5653" width="10.75" style="2" customWidth="1"/>
    <col min="5654" max="5654" width="11.125" style="2" bestFit="1" customWidth="1"/>
    <col min="5655" max="5655" width="12.25" style="2" customWidth="1"/>
    <col min="5656" max="5657" width="10.375" style="2" customWidth="1"/>
    <col min="5658" max="5658" width="10.125" style="2" customWidth="1"/>
    <col min="5659" max="5888" width="9" style="2"/>
    <col min="5889" max="5889" width="11.625" style="2" bestFit="1" customWidth="1"/>
    <col min="5890" max="5890" width="12.25" style="2" customWidth="1"/>
    <col min="5891" max="5891" width="28.375" style="2" customWidth="1"/>
    <col min="5892" max="5892" width="18.75" style="2" customWidth="1"/>
    <col min="5893" max="5893" width="9" style="2"/>
    <col min="5894" max="5894" width="21.875" style="2" customWidth="1"/>
    <col min="5895" max="5895" width="13.625" style="2" customWidth="1"/>
    <col min="5896" max="5896" width="10.25" style="2" customWidth="1"/>
    <col min="5897" max="5897" width="10" style="2" customWidth="1"/>
    <col min="5898" max="5898" width="8.625" style="2" customWidth="1"/>
    <col min="5899" max="5900" width="10.75" style="2" customWidth="1"/>
    <col min="5901" max="5901" width="11.125" style="2" bestFit="1" customWidth="1"/>
    <col min="5902" max="5902" width="12.25" style="2" customWidth="1"/>
    <col min="5903" max="5904" width="10.375" style="2" customWidth="1"/>
    <col min="5905" max="5905" width="10.125" style="2" customWidth="1"/>
    <col min="5906" max="5906" width="10" style="2" customWidth="1"/>
    <col min="5907" max="5907" width="8.625" style="2" customWidth="1"/>
    <col min="5908" max="5909" width="10.75" style="2" customWidth="1"/>
    <col min="5910" max="5910" width="11.125" style="2" bestFit="1" customWidth="1"/>
    <col min="5911" max="5911" width="12.25" style="2" customWidth="1"/>
    <col min="5912" max="5913" width="10.375" style="2" customWidth="1"/>
    <col min="5914" max="5914" width="10.125" style="2" customWidth="1"/>
    <col min="5915" max="6144" width="9" style="2"/>
    <col min="6145" max="6145" width="11.625" style="2" bestFit="1" customWidth="1"/>
    <col min="6146" max="6146" width="12.25" style="2" customWidth="1"/>
    <col min="6147" max="6147" width="28.375" style="2" customWidth="1"/>
    <col min="6148" max="6148" width="18.75" style="2" customWidth="1"/>
    <col min="6149" max="6149" width="9" style="2"/>
    <col min="6150" max="6150" width="21.875" style="2" customWidth="1"/>
    <col min="6151" max="6151" width="13.625" style="2" customWidth="1"/>
    <col min="6152" max="6152" width="10.25" style="2" customWidth="1"/>
    <col min="6153" max="6153" width="10" style="2" customWidth="1"/>
    <col min="6154" max="6154" width="8.625" style="2" customWidth="1"/>
    <col min="6155" max="6156" width="10.75" style="2" customWidth="1"/>
    <col min="6157" max="6157" width="11.125" style="2" bestFit="1" customWidth="1"/>
    <col min="6158" max="6158" width="12.25" style="2" customWidth="1"/>
    <col min="6159" max="6160" width="10.375" style="2" customWidth="1"/>
    <col min="6161" max="6161" width="10.125" style="2" customWidth="1"/>
    <col min="6162" max="6162" width="10" style="2" customWidth="1"/>
    <col min="6163" max="6163" width="8.625" style="2" customWidth="1"/>
    <col min="6164" max="6165" width="10.75" style="2" customWidth="1"/>
    <col min="6166" max="6166" width="11.125" style="2" bestFit="1" customWidth="1"/>
    <col min="6167" max="6167" width="12.25" style="2" customWidth="1"/>
    <col min="6168" max="6169" width="10.375" style="2" customWidth="1"/>
    <col min="6170" max="6170" width="10.125" style="2" customWidth="1"/>
    <col min="6171" max="6400" width="9" style="2"/>
    <col min="6401" max="6401" width="11.625" style="2" bestFit="1" customWidth="1"/>
    <col min="6402" max="6402" width="12.25" style="2" customWidth="1"/>
    <col min="6403" max="6403" width="28.375" style="2" customWidth="1"/>
    <col min="6404" max="6404" width="18.75" style="2" customWidth="1"/>
    <col min="6405" max="6405" width="9" style="2"/>
    <col min="6406" max="6406" width="21.875" style="2" customWidth="1"/>
    <col min="6407" max="6407" width="13.625" style="2" customWidth="1"/>
    <col min="6408" max="6408" width="10.25" style="2" customWidth="1"/>
    <col min="6409" max="6409" width="10" style="2" customWidth="1"/>
    <col min="6410" max="6410" width="8.625" style="2" customWidth="1"/>
    <col min="6411" max="6412" width="10.75" style="2" customWidth="1"/>
    <col min="6413" max="6413" width="11.125" style="2" bestFit="1" customWidth="1"/>
    <col min="6414" max="6414" width="12.25" style="2" customWidth="1"/>
    <col min="6415" max="6416" width="10.375" style="2" customWidth="1"/>
    <col min="6417" max="6417" width="10.125" style="2" customWidth="1"/>
    <col min="6418" max="6418" width="10" style="2" customWidth="1"/>
    <col min="6419" max="6419" width="8.625" style="2" customWidth="1"/>
    <col min="6420" max="6421" width="10.75" style="2" customWidth="1"/>
    <col min="6422" max="6422" width="11.125" style="2" bestFit="1" customWidth="1"/>
    <col min="6423" max="6423" width="12.25" style="2" customWidth="1"/>
    <col min="6424" max="6425" width="10.375" style="2" customWidth="1"/>
    <col min="6426" max="6426" width="10.125" style="2" customWidth="1"/>
    <col min="6427" max="6656" width="9" style="2"/>
    <col min="6657" max="6657" width="11.625" style="2" bestFit="1" customWidth="1"/>
    <col min="6658" max="6658" width="12.25" style="2" customWidth="1"/>
    <col min="6659" max="6659" width="28.375" style="2" customWidth="1"/>
    <col min="6660" max="6660" width="18.75" style="2" customWidth="1"/>
    <col min="6661" max="6661" width="9" style="2"/>
    <col min="6662" max="6662" width="21.875" style="2" customWidth="1"/>
    <col min="6663" max="6663" width="13.625" style="2" customWidth="1"/>
    <col min="6664" max="6664" width="10.25" style="2" customWidth="1"/>
    <col min="6665" max="6665" width="10" style="2" customWidth="1"/>
    <col min="6666" max="6666" width="8.625" style="2" customWidth="1"/>
    <col min="6667" max="6668" width="10.75" style="2" customWidth="1"/>
    <col min="6669" max="6669" width="11.125" style="2" bestFit="1" customWidth="1"/>
    <col min="6670" max="6670" width="12.25" style="2" customWidth="1"/>
    <col min="6671" max="6672" width="10.375" style="2" customWidth="1"/>
    <col min="6673" max="6673" width="10.125" style="2" customWidth="1"/>
    <col min="6674" max="6674" width="10" style="2" customWidth="1"/>
    <col min="6675" max="6675" width="8.625" style="2" customWidth="1"/>
    <col min="6676" max="6677" width="10.75" style="2" customWidth="1"/>
    <col min="6678" max="6678" width="11.125" style="2" bestFit="1" customWidth="1"/>
    <col min="6679" max="6679" width="12.25" style="2" customWidth="1"/>
    <col min="6680" max="6681" width="10.375" style="2" customWidth="1"/>
    <col min="6682" max="6682" width="10.125" style="2" customWidth="1"/>
    <col min="6683" max="6912" width="9" style="2"/>
    <col min="6913" max="6913" width="11.625" style="2" bestFit="1" customWidth="1"/>
    <col min="6914" max="6914" width="12.25" style="2" customWidth="1"/>
    <col min="6915" max="6915" width="28.375" style="2" customWidth="1"/>
    <col min="6916" max="6916" width="18.75" style="2" customWidth="1"/>
    <col min="6917" max="6917" width="9" style="2"/>
    <col min="6918" max="6918" width="21.875" style="2" customWidth="1"/>
    <col min="6919" max="6919" width="13.625" style="2" customWidth="1"/>
    <col min="6920" max="6920" width="10.25" style="2" customWidth="1"/>
    <col min="6921" max="6921" width="10" style="2" customWidth="1"/>
    <col min="6922" max="6922" width="8.625" style="2" customWidth="1"/>
    <col min="6923" max="6924" width="10.75" style="2" customWidth="1"/>
    <col min="6925" max="6925" width="11.125" style="2" bestFit="1" customWidth="1"/>
    <col min="6926" max="6926" width="12.25" style="2" customWidth="1"/>
    <col min="6927" max="6928" width="10.375" style="2" customWidth="1"/>
    <col min="6929" max="6929" width="10.125" style="2" customWidth="1"/>
    <col min="6930" max="6930" width="10" style="2" customWidth="1"/>
    <col min="6931" max="6931" width="8.625" style="2" customWidth="1"/>
    <col min="6932" max="6933" width="10.75" style="2" customWidth="1"/>
    <col min="6934" max="6934" width="11.125" style="2" bestFit="1" customWidth="1"/>
    <col min="6935" max="6935" width="12.25" style="2" customWidth="1"/>
    <col min="6936" max="6937" width="10.375" style="2" customWidth="1"/>
    <col min="6938" max="6938" width="10.125" style="2" customWidth="1"/>
    <col min="6939" max="7168" width="9" style="2"/>
    <col min="7169" max="7169" width="11.625" style="2" bestFit="1" customWidth="1"/>
    <col min="7170" max="7170" width="12.25" style="2" customWidth="1"/>
    <col min="7171" max="7171" width="28.375" style="2" customWidth="1"/>
    <col min="7172" max="7172" width="18.75" style="2" customWidth="1"/>
    <col min="7173" max="7173" width="9" style="2"/>
    <col min="7174" max="7174" width="21.875" style="2" customWidth="1"/>
    <col min="7175" max="7175" width="13.625" style="2" customWidth="1"/>
    <col min="7176" max="7176" width="10.25" style="2" customWidth="1"/>
    <col min="7177" max="7177" width="10" style="2" customWidth="1"/>
    <col min="7178" max="7178" width="8.625" style="2" customWidth="1"/>
    <col min="7179" max="7180" width="10.75" style="2" customWidth="1"/>
    <col min="7181" max="7181" width="11.125" style="2" bestFit="1" customWidth="1"/>
    <col min="7182" max="7182" width="12.25" style="2" customWidth="1"/>
    <col min="7183" max="7184" width="10.375" style="2" customWidth="1"/>
    <col min="7185" max="7185" width="10.125" style="2" customWidth="1"/>
    <col min="7186" max="7186" width="10" style="2" customWidth="1"/>
    <col min="7187" max="7187" width="8.625" style="2" customWidth="1"/>
    <col min="7188" max="7189" width="10.75" style="2" customWidth="1"/>
    <col min="7190" max="7190" width="11.125" style="2" bestFit="1" customWidth="1"/>
    <col min="7191" max="7191" width="12.25" style="2" customWidth="1"/>
    <col min="7192" max="7193" width="10.375" style="2" customWidth="1"/>
    <col min="7194" max="7194" width="10.125" style="2" customWidth="1"/>
    <col min="7195" max="7424" width="9" style="2"/>
    <col min="7425" max="7425" width="11.625" style="2" bestFit="1" customWidth="1"/>
    <col min="7426" max="7426" width="12.25" style="2" customWidth="1"/>
    <col min="7427" max="7427" width="28.375" style="2" customWidth="1"/>
    <col min="7428" max="7428" width="18.75" style="2" customWidth="1"/>
    <col min="7429" max="7429" width="9" style="2"/>
    <col min="7430" max="7430" width="21.875" style="2" customWidth="1"/>
    <col min="7431" max="7431" width="13.625" style="2" customWidth="1"/>
    <col min="7432" max="7432" width="10.25" style="2" customWidth="1"/>
    <col min="7433" max="7433" width="10" style="2" customWidth="1"/>
    <col min="7434" max="7434" width="8.625" style="2" customWidth="1"/>
    <col min="7435" max="7436" width="10.75" style="2" customWidth="1"/>
    <col min="7437" max="7437" width="11.125" style="2" bestFit="1" customWidth="1"/>
    <col min="7438" max="7438" width="12.25" style="2" customWidth="1"/>
    <col min="7439" max="7440" width="10.375" style="2" customWidth="1"/>
    <col min="7441" max="7441" width="10.125" style="2" customWidth="1"/>
    <col min="7442" max="7442" width="10" style="2" customWidth="1"/>
    <col min="7443" max="7443" width="8.625" style="2" customWidth="1"/>
    <col min="7444" max="7445" width="10.75" style="2" customWidth="1"/>
    <col min="7446" max="7446" width="11.125" style="2" bestFit="1" customWidth="1"/>
    <col min="7447" max="7447" width="12.25" style="2" customWidth="1"/>
    <col min="7448" max="7449" width="10.375" style="2" customWidth="1"/>
    <col min="7450" max="7450" width="10.125" style="2" customWidth="1"/>
    <col min="7451" max="7680" width="9" style="2"/>
    <col min="7681" max="7681" width="11.625" style="2" bestFit="1" customWidth="1"/>
    <col min="7682" max="7682" width="12.25" style="2" customWidth="1"/>
    <col min="7683" max="7683" width="28.375" style="2" customWidth="1"/>
    <col min="7684" max="7684" width="18.75" style="2" customWidth="1"/>
    <col min="7685" max="7685" width="9" style="2"/>
    <col min="7686" max="7686" width="21.875" style="2" customWidth="1"/>
    <col min="7687" max="7687" width="13.625" style="2" customWidth="1"/>
    <col min="7688" max="7688" width="10.25" style="2" customWidth="1"/>
    <col min="7689" max="7689" width="10" style="2" customWidth="1"/>
    <col min="7690" max="7690" width="8.625" style="2" customWidth="1"/>
    <col min="7691" max="7692" width="10.75" style="2" customWidth="1"/>
    <col min="7693" max="7693" width="11.125" style="2" bestFit="1" customWidth="1"/>
    <col min="7694" max="7694" width="12.25" style="2" customWidth="1"/>
    <col min="7695" max="7696" width="10.375" style="2" customWidth="1"/>
    <col min="7697" max="7697" width="10.125" style="2" customWidth="1"/>
    <col min="7698" max="7698" width="10" style="2" customWidth="1"/>
    <col min="7699" max="7699" width="8.625" style="2" customWidth="1"/>
    <col min="7700" max="7701" width="10.75" style="2" customWidth="1"/>
    <col min="7702" max="7702" width="11.125" style="2" bestFit="1" customWidth="1"/>
    <col min="7703" max="7703" width="12.25" style="2" customWidth="1"/>
    <col min="7704" max="7705" width="10.375" style="2" customWidth="1"/>
    <col min="7706" max="7706" width="10.125" style="2" customWidth="1"/>
    <col min="7707" max="7936" width="9" style="2"/>
    <col min="7937" max="7937" width="11.625" style="2" bestFit="1" customWidth="1"/>
    <col min="7938" max="7938" width="12.25" style="2" customWidth="1"/>
    <col min="7939" max="7939" width="28.375" style="2" customWidth="1"/>
    <col min="7940" max="7940" width="18.75" style="2" customWidth="1"/>
    <col min="7941" max="7941" width="9" style="2"/>
    <col min="7942" max="7942" width="21.875" style="2" customWidth="1"/>
    <col min="7943" max="7943" width="13.625" style="2" customWidth="1"/>
    <col min="7944" max="7944" width="10.25" style="2" customWidth="1"/>
    <col min="7945" max="7945" width="10" style="2" customWidth="1"/>
    <col min="7946" max="7946" width="8.625" style="2" customWidth="1"/>
    <col min="7947" max="7948" width="10.75" style="2" customWidth="1"/>
    <col min="7949" max="7949" width="11.125" style="2" bestFit="1" customWidth="1"/>
    <col min="7950" max="7950" width="12.25" style="2" customWidth="1"/>
    <col min="7951" max="7952" width="10.375" style="2" customWidth="1"/>
    <col min="7953" max="7953" width="10.125" style="2" customWidth="1"/>
    <col min="7954" max="7954" width="10" style="2" customWidth="1"/>
    <col min="7955" max="7955" width="8.625" style="2" customWidth="1"/>
    <col min="7956" max="7957" width="10.75" style="2" customWidth="1"/>
    <col min="7958" max="7958" width="11.125" style="2" bestFit="1" customWidth="1"/>
    <col min="7959" max="7959" width="12.25" style="2" customWidth="1"/>
    <col min="7960" max="7961" width="10.375" style="2" customWidth="1"/>
    <col min="7962" max="7962" width="10.125" style="2" customWidth="1"/>
    <col min="7963" max="8192" width="9" style="2"/>
    <col min="8193" max="8193" width="11.625" style="2" bestFit="1" customWidth="1"/>
    <col min="8194" max="8194" width="12.25" style="2" customWidth="1"/>
    <col min="8195" max="8195" width="28.375" style="2" customWidth="1"/>
    <col min="8196" max="8196" width="18.75" style="2" customWidth="1"/>
    <col min="8197" max="8197" width="9" style="2"/>
    <col min="8198" max="8198" width="21.875" style="2" customWidth="1"/>
    <col min="8199" max="8199" width="13.625" style="2" customWidth="1"/>
    <col min="8200" max="8200" width="10.25" style="2" customWidth="1"/>
    <col min="8201" max="8201" width="10" style="2" customWidth="1"/>
    <col min="8202" max="8202" width="8.625" style="2" customWidth="1"/>
    <col min="8203" max="8204" width="10.75" style="2" customWidth="1"/>
    <col min="8205" max="8205" width="11.125" style="2" bestFit="1" customWidth="1"/>
    <col min="8206" max="8206" width="12.25" style="2" customWidth="1"/>
    <col min="8207" max="8208" width="10.375" style="2" customWidth="1"/>
    <col min="8209" max="8209" width="10.125" style="2" customWidth="1"/>
    <col min="8210" max="8210" width="10" style="2" customWidth="1"/>
    <col min="8211" max="8211" width="8.625" style="2" customWidth="1"/>
    <col min="8212" max="8213" width="10.75" style="2" customWidth="1"/>
    <col min="8214" max="8214" width="11.125" style="2" bestFit="1" customWidth="1"/>
    <col min="8215" max="8215" width="12.25" style="2" customWidth="1"/>
    <col min="8216" max="8217" width="10.375" style="2" customWidth="1"/>
    <col min="8218" max="8218" width="10.125" style="2" customWidth="1"/>
    <col min="8219" max="8448" width="9" style="2"/>
    <col min="8449" max="8449" width="11.625" style="2" bestFit="1" customWidth="1"/>
    <col min="8450" max="8450" width="12.25" style="2" customWidth="1"/>
    <col min="8451" max="8451" width="28.375" style="2" customWidth="1"/>
    <col min="8452" max="8452" width="18.75" style="2" customWidth="1"/>
    <col min="8453" max="8453" width="9" style="2"/>
    <col min="8454" max="8454" width="21.875" style="2" customWidth="1"/>
    <col min="8455" max="8455" width="13.625" style="2" customWidth="1"/>
    <col min="8456" max="8456" width="10.25" style="2" customWidth="1"/>
    <col min="8457" max="8457" width="10" style="2" customWidth="1"/>
    <col min="8458" max="8458" width="8.625" style="2" customWidth="1"/>
    <col min="8459" max="8460" width="10.75" style="2" customWidth="1"/>
    <col min="8461" max="8461" width="11.125" style="2" bestFit="1" customWidth="1"/>
    <col min="8462" max="8462" width="12.25" style="2" customWidth="1"/>
    <col min="8463" max="8464" width="10.375" style="2" customWidth="1"/>
    <col min="8465" max="8465" width="10.125" style="2" customWidth="1"/>
    <col min="8466" max="8466" width="10" style="2" customWidth="1"/>
    <col min="8467" max="8467" width="8.625" style="2" customWidth="1"/>
    <col min="8468" max="8469" width="10.75" style="2" customWidth="1"/>
    <col min="8470" max="8470" width="11.125" style="2" bestFit="1" customWidth="1"/>
    <col min="8471" max="8471" width="12.25" style="2" customWidth="1"/>
    <col min="8472" max="8473" width="10.375" style="2" customWidth="1"/>
    <col min="8474" max="8474" width="10.125" style="2" customWidth="1"/>
    <col min="8475" max="8704" width="9" style="2"/>
    <col min="8705" max="8705" width="11.625" style="2" bestFit="1" customWidth="1"/>
    <col min="8706" max="8706" width="12.25" style="2" customWidth="1"/>
    <col min="8707" max="8707" width="28.375" style="2" customWidth="1"/>
    <col min="8708" max="8708" width="18.75" style="2" customWidth="1"/>
    <col min="8709" max="8709" width="9" style="2"/>
    <col min="8710" max="8710" width="21.875" style="2" customWidth="1"/>
    <col min="8711" max="8711" width="13.625" style="2" customWidth="1"/>
    <col min="8712" max="8712" width="10.25" style="2" customWidth="1"/>
    <col min="8713" max="8713" width="10" style="2" customWidth="1"/>
    <col min="8714" max="8714" width="8.625" style="2" customWidth="1"/>
    <col min="8715" max="8716" width="10.75" style="2" customWidth="1"/>
    <col min="8717" max="8717" width="11.125" style="2" bestFit="1" customWidth="1"/>
    <col min="8718" max="8718" width="12.25" style="2" customWidth="1"/>
    <col min="8719" max="8720" width="10.375" style="2" customWidth="1"/>
    <col min="8721" max="8721" width="10.125" style="2" customWidth="1"/>
    <col min="8722" max="8722" width="10" style="2" customWidth="1"/>
    <col min="8723" max="8723" width="8.625" style="2" customWidth="1"/>
    <col min="8724" max="8725" width="10.75" style="2" customWidth="1"/>
    <col min="8726" max="8726" width="11.125" style="2" bestFit="1" customWidth="1"/>
    <col min="8727" max="8727" width="12.25" style="2" customWidth="1"/>
    <col min="8728" max="8729" width="10.375" style="2" customWidth="1"/>
    <col min="8730" max="8730" width="10.125" style="2" customWidth="1"/>
    <col min="8731" max="8960" width="9" style="2"/>
    <col min="8961" max="8961" width="11.625" style="2" bestFit="1" customWidth="1"/>
    <col min="8962" max="8962" width="12.25" style="2" customWidth="1"/>
    <col min="8963" max="8963" width="28.375" style="2" customWidth="1"/>
    <col min="8964" max="8964" width="18.75" style="2" customWidth="1"/>
    <col min="8965" max="8965" width="9" style="2"/>
    <col min="8966" max="8966" width="21.875" style="2" customWidth="1"/>
    <col min="8967" max="8967" width="13.625" style="2" customWidth="1"/>
    <col min="8968" max="8968" width="10.25" style="2" customWidth="1"/>
    <col min="8969" max="8969" width="10" style="2" customWidth="1"/>
    <col min="8970" max="8970" width="8.625" style="2" customWidth="1"/>
    <col min="8971" max="8972" width="10.75" style="2" customWidth="1"/>
    <col min="8973" max="8973" width="11.125" style="2" bestFit="1" customWidth="1"/>
    <col min="8974" max="8974" width="12.25" style="2" customWidth="1"/>
    <col min="8975" max="8976" width="10.375" style="2" customWidth="1"/>
    <col min="8977" max="8977" width="10.125" style="2" customWidth="1"/>
    <col min="8978" max="8978" width="10" style="2" customWidth="1"/>
    <col min="8979" max="8979" width="8.625" style="2" customWidth="1"/>
    <col min="8980" max="8981" width="10.75" style="2" customWidth="1"/>
    <col min="8982" max="8982" width="11.125" style="2" bestFit="1" customWidth="1"/>
    <col min="8983" max="8983" width="12.25" style="2" customWidth="1"/>
    <col min="8984" max="8985" width="10.375" style="2" customWidth="1"/>
    <col min="8986" max="8986" width="10.125" style="2" customWidth="1"/>
    <col min="8987" max="9216" width="9" style="2"/>
    <col min="9217" max="9217" width="11.625" style="2" bestFit="1" customWidth="1"/>
    <col min="9218" max="9218" width="12.25" style="2" customWidth="1"/>
    <col min="9219" max="9219" width="28.375" style="2" customWidth="1"/>
    <col min="9220" max="9220" width="18.75" style="2" customWidth="1"/>
    <col min="9221" max="9221" width="9" style="2"/>
    <col min="9222" max="9222" width="21.875" style="2" customWidth="1"/>
    <col min="9223" max="9223" width="13.625" style="2" customWidth="1"/>
    <col min="9224" max="9224" width="10.25" style="2" customWidth="1"/>
    <col min="9225" max="9225" width="10" style="2" customWidth="1"/>
    <col min="9226" max="9226" width="8.625" style="2" customWidth="1"/>
    <col min="9227" max="9228" width="10.75" style="2" customWidth="1"/>
    <col min="9229" max="9229" width="11.125" style="2" bestFit="1" customWidth="1"/>
    <col min="9230" max="9230" width="12.25" style="2" customWidth="1"/>
    <col min="9231" max="9232" width="10.375" style="2" customWidth="1"/>
    <col min="9233" max="9233" width="10.125" style="2" customWidth="1"/>
    <col min="9234" max="9234" width="10" style="2" customWidth="1"/>
    <col min="9235" max="9235" width="8.625" style="2" customWidth="1"/>
    <col min="9236" max="9237" width="10.75" style="2" customWidth="1"/>
    <col min="9238" max="9238" width="11.125" style="2" bestFit="1" customWidth="1"/>
    <col min="9239" max="9239" width="12.25" style="2" customWidth="1"/>
    <col min="9240" max="9241" width="10.375" style="2" customWidth="1"/>
    <col min="9242" max="9242" width="10.125" style="2" customWidth="1"/>
    <col min="9243" max="9472" width="9" style="2"/>
    <col min="9473" max="9473" width="11.625" style="2" bestFit="1" customWidth="1"/>
    <col min="9474" max="9474" width="12.25" style="2" customWidth="1"/>
    <col min="9475" max="9475" width="28.375" style="2" customWidth="1"/>
    <col min="9476" max="9476" width="18.75" style="2" customWidth="1"/>
    <col min="9477" max="9477" width="9" style="2"/>
    <col min="9478" max="9478" width="21.875" style="2" customWidth="1"/>
    <col min="9479" max="9479" width="13.625" style="2" customWidth="1"/>
    <col min="9480" max="9480" width="10.25" style="2" customWidth="1"/>
    <col min="9481" max="9481" width="10" style="2" customWidth="1"/>
    <col min="9482" max="9482" width="8.625" style="2" customWidth="1"/>
    <col min="9483" max="9484" width="10.75" style="2" customWidth="1"/>
    <col min="9485" max="9485" width="11.125" style="2" bestFit="1" customWidth="1"/>
    <col min="9486" max="9486" width="12.25" style="2" customWidth="1"/>
    <col min="9487" max="9488" width="10.375" style="2" customWidth="1"/>
    <col min="9489" max="9489" width="10.125" style="2" customWidth="1"/>
    <col min="9490" max="9490" width="10" style="2" customWidth="1"/>
    <col min="9491" max="9491" width="8.625" style="2" customWidth="1"/>
    <col min="9492" max="9493" width="10.75" style="2" customWidth="1"/>
    <col min="9494" max="9494" width="11.125" style="2" bestFit="1" customWidth="1"/>
    <col min="9495" max="9495" width="12.25" style="2" customWidth="1"/>
    <col min="9496" max="9497" width="10.375" style="2" customWidth="1"/>
    <col min="9498" max="9498" width="10.125" style="2" customWidth="1"/>
    <col min="9499" max="9728" width="9" style="2"/>
    <col min="9729" max="9729" width="11.625" style="2" bestFit="1" customWidth="1"/>
    <col min="9730" max="9730" width="12.25" style="2" customWidth="1"/>
    <col min="9731" max="9731" width="28.375" style="2" customWidth="1"/>
    <col min="9732" max="9732" width="18.75" style="2" customWidth="1"/>
    <col min="9733" max="9733" width="9" style="2"/>
    <col min="9734" max="9734" width="21.875" style="2" customWidth="1"/>
    <col min="9735" max="9735" width="13.625" style="2" customWidth="1"/>
    <col min="9736" max="9736" width="10.25" style="2" customWidth="1"/>
    <col min="9737" max="9737" width="10" style="2" customWidth="1"/>
    <col min="9738" max="9738" width="8.625" style="2" customWidth="1"/>
    <col min="9739" max="9740" width="10.75" style="2" customWidth="1"/>
    <col min="9741" max="9741" width="11.125" style="2" bestFit="1" customWidth="1"/>
    <col min="9742" max="9742" width="12.25" style="2" customWidth="1"/>
    <col min="9743" max="9744" width="10.375" style="2" customWidth="1"/>
    <col min="9745" max="9745" width="10.125" style="2" customWidth="1"/>
    <col min="9746" max="9746" width="10" style="2" customWidth="1"/>
    <col min="9747" max="9747" width="8.625" style="2" customWidth="1"/>
    <col min="9748" max="9749" width="10.75" style="2" customWidth="1"/>
    <col min="9750" max="9750" width="11.125" style="2" bestFit="1" customWidth="1"/>
    <col min="9751" max="9751" width="12.25" style="2" customWidth="1"/>
    <col min="9752" max="9753" width="10.375" style="2" customWidth="1"/>
    <col min="9754" max="9754" width="10.125" style="2" customWidth="1"/>
    <col min="9755" max="9984" width="9" style="2"/>
    <col min="9985" max="9985" width="11.625" style="2" bestFit="1" customWidth="1"/>
    <col min="9986" max="9986" width="12.25" style="2" customWidth="1"/>
    <col min="9987" max="9987" width="28.375" style="2" customWidth="1"/>
    <col min="9988" max="9988" width="18.75" style="2" customWidth="1"/>
    <col min="9989" max="9989" width="9" style="2"/>
    <col min="9990" max="9990" width="21.875" style="2" customWidth="1"/>
    <col min="9991" max="9991" width="13.625" style="2" customWidth="1"/>
    <col min="9992" max="9992" width="10.25" style="2" customWidth="1"/>
    <col min="9993" max="9993" width="10" style="2" customWidth="1"/>
    <col min="9994" max="9994" width="8.625" style="2" customWidth="1"/>
    <col min="9995" max="9996" width="10.75" style="2" customWidth="1"/>
    <col min="9997" max="9997" width="11.125" style="2" bestFit="1" customWidth="1"/>
    <col min="9998" max="9998" width="12.25" style="2" customWidth="1"/>
    <col min="9999" max="10000" width="10.375" style="2" customWidth="1"/>
    <col min="10001" max="10001" width="10.125" style="2" customWidth="1"/>
    <col min="10002" max="10002" width="10" style="2" customWidth="1"/>
    <col min="10003" max="10003" width="8.625" style="2" customWidth="1"/>
    <col min="10004" max="10005" width="10.75" style="2" customWidth="1"/>
    <col min="10006" max="10006" width="11.125" style="2" bestFit="1" customWidth="1"/>
    <col min="10007" max="10007" width="12.25" style="2" customWidth="1"/>
    <col min="10008" max="10009" width="10.375" style="2" customWidth="1"/>
    <col min="10010" max="10010" width="10.125" style="2" customWidth="1"/>
    <col min="10011" max="10240" width="9" style="2"/>
    <col min="10241" max="10241" width="11.625" style="2" bestFit="1" customWidth="1"/>
    <col min="10242" max="10242" width="12.25" style="2" customWidth="1"/>
    <col min="10243" max="10243" width="28.375" style="2" customWidth="1"/>
    <col min="10244" max="10244" width="18.75" style="2" customWidth="1"/>
    <col min="10245" max="10245" width="9" style="2"/>
    <col min="10246" max="10246" width="21.875" style="2" customWidth="1"/>
    <col min="10247" max="10247" width="13.625" style="2" customWidth="1"/>
    <col min="10248" max="10248" width="10.25" style="2" customWidth="1"/>
    <col min="10249" max="10249" width="10" style="2" customWidth="1"/>
    <col min="10250" max="10250" width="8.625" style="2" customWidth="1"/>
    <col min="10251" max="10252" width="10.75" style="2" customWidth="1"/>
    <col min="10253" max="10253" width="11.125" style="2" bestFit="1" customWidth="1"/>
    <col min="10254" max="10254" width="12.25" style="2" customWidth="1"/>
    <col min="10255" max="10256" width="10.375" style="2" customWidth="1"/>
    <col min="10257" max="10257" width="10.125" style="2" customWidth="1"/>
    <col min="10258" max="10258" width="10" style="2" customWidth="1"/>
    <col min="10259" max="10259" width="8.625" style="2" customWidth="1"/>
    <col min="10260" max="10261" width="10.75" style="2" customWidth="1"/>
    <col min="10262" max="10262" width="11.125" style="2" bestFit="1" customWidth="1"/>
    <col min="10263" max="10263" width="12.25" style="2" customWidth="1"/>
    <col min="10264" max="10265" width="10.375" style="2" customWidth="1"/>
    <col min="10266" max="10266" width="10.125" style="2" customWidth="1"/>
    <col min="10267" max="10496" width="9" style="2"/>
    <col min="10497" max="10497" width="11.625" style="2" bestFit="1" customWidth="1"/>
    <col min="10498" max="10498" width="12.25" style="2" customWidth="1"/>
    <col min="10499" max="10499" width="28.375" style="2" customWidth="1"/>
    <col min="10500" max="10500" width="18.75" style="2" customWidth="1"/>
    <col min="10501" max="10501" width="9" style="2"/>
    <col min="10502" max="10502" width="21.875" style="2" customWidth="1"/>
    <col min="10503" max="10503" width="13.625" style="2" customWidth="1"/>
    <col min="10504" max="10504" width="10.25" style="2" customWidth="1"/>
    <col min="10505" max="10505" width="10" style="2" customWidth="1"/>
    <col min="10506" max="10506" width="8.625" style="2" customWidth="1"/>
    <col min="10507" max="10508" width="10.75" style="2" customWidth="1"/>
    <col min="10509" max="10509" width="11.125" style="2" bestFit="1" customWidth="1"/>
    <col min="10510" max="10510" width="12.25" style="2" customWidth="1"/>
    <col min="10511" max="10512" width="10.375" style="2" customWidth="1"/>
    <col min="10513" max="10513" width="10.125" style="2" customWidth="1"/>
    <col min="10514" max="10514" width="10" style="2" customWidth="1"/>
    <col min="10515" max="10515" width="8.625" style="2" customWidth="1"/>
    <col min="10516" max="10517" width="10.75" style="2" customWidth="1"/>
    <col min="10518" max="10518" width="11.125" style="2" bestFit="1" customWidth="1"/>
    <col min="10519" max="10519" width="12.25" style="2" customWidth="1"/>
    <col min="10520" max="10521" width="10.375" style="2" customWidth="1"/>
    <col min="10522" max="10522" width="10.125" style="2" customWidth="1"/>
    <col min="10523" max="10752" width="9" style="2"/>
    <col min="10753" max="10753" width="11.625" style="2" bestFit="1" customWidth="1"/>
    <col min="10754" max="10754" width="12.25" style="2" customWidth="1"/>
    <col min="10755" max="10755" width="28.375" style="2" customWidth="1"/>
    <col min="10756" max="10756" width="18.75" style="2" customWidth="1"/>
    <col min="10757" max="10757" width="9" style="2"/>
    <col min="10758" max="10758" width="21.875" style="2" customWidth="1"/>
    <col min="10759" max="10759" width="13.625" style="2" customWidth="1"/>
    <col min="10760" max="10760" width="10.25" style="2" customWidth="1"/>
    <col min="10761" max="10761" width="10" style="2" customWidth="1"/>
    <col min="10762" max="10762" width="8.625" style="2" customWidth="1"/>
    <col min="10763" max="10764" width="10.75" style="2" customWidth="1"/>
    <col min="10765" max="10765" width="11.125" style="2" bestFit="1" customWidth="1"/>
    <col min="10766" max="10766" width="12.25" style="2" customWidth="1"/>
    <col min="10767" max="10768" width="10.375" style="2" customWidth="1"/>
    <col min="10769" max="10769" width="10.125" style="2" customWidth="1"/>
    <col min="10770" max="10770" width="10" style="2" customWidth="1"/>
    <col min="10771" max="10771" width="8.625" style="2" customWidth="1"/>
    <col min="10772" max="10773" width="10.75" style="2" customWidth="1"/>
    <col min="10774" max="10774" width="11.125" style="2" bestFit="1" customWidth="1"/>
    <col min="10775" max="10775" width="12.25" style="2" customWidth="1"/>
    <col min="10776" max="10777" width="10.375" style="2" customWidth="1"/>
    <col min="10778" max="10778" width="10.125" style="2" customWidth="1"/>
    <col min="10779" max="11008" width="9" style="2"/>
    <col min="11009" max="11009" width="11.625" style="2" bestFit="1" customWidth="1"/>
    <col min="11010" max="11010" width="12.25" style="2" customWidth="1"/>
    <col min="11011" max="11011" width="28.375" style="2" customWidth="1"/>
    <col min="11012" max="11012" width="18.75" style="2" customWidth="1"/>
    <col min="11013" max="11013" width="9" style="2"/>
    <col min="11014" max="11014" width="21.875" style="2" customWidth="1"/>
    <col min="11015" max="11015" width="13.625" style="2" customWidth="1"/>
    <col min="11016" max="11016" width="10.25" style="2" customWidth="1"/>
    <col min="11017" max="11017" width="10" style="2" customWidth="1"/>
    <col min="11018" max="11018" width="8.625" style="2" customWidth="1"/>
    <col min="11019" max="11020" width="10.75" style="2" customWidth="1"/>
    <col min="11021" max="11021" width="11.125" style="2" bestFit="1" customWidth="1"/>
    <col min="11022" max="11022" width="12.25" style="2" customWidth="1"/>
    <col min="11023" max="11024" width="10.375" style="2" customWidth="1"/>
    <col min="11025" max="11025" width="10.125" style="2" customWidth="1"/>
    <col min="11026" max="11026" width="10" style="2" customWidth="1"/>
    <col min="11027" max="11027" width="8.625" style="2" customWidth="1"/>
    <col min="11028" max="11029" width="10.75" style="2" customWidth="1"/>
    <col min="11030" max="11030" width="11.125" style="2" bestFit="1" customWidth="1"/>
    <col min="11031" max="11031" width="12.25" style="2" customWidth="1"/>
    <col min="11032" max="11033" width="10.375" style="2" customWidth="1"/>
    <col min="11034" max="11034" width="10.125" style="2" customWidth="1"/>
    <col min="11035" max="11264" width="9" style="2"/>
    <col min="11265" max="11265" width="11.625" style="2" bestFit="1" customWidth="1"/>
    <col min="11266" max="11266" width="12.25" style="2" customWidth="1"/>
    <col min="11267" max="11267" width="28.375" style="2" customWidth="1"/>
    <col min="11268" max="11268" width="18.75" style="2" customWidth="1"/>
    <col min="11269" max="11269" width="9" style="2"/>
    <col min="11270" max="11270" width="21.875" style="2" customWidth="1"/>
    <col min="11271" max="11271" width="13.625" style="2" customWidth="1"/>
    <col min="11272" max="11272" width="10.25" style="2" customWidth="1"/>
    <col min="11273" max="11273" width="10" style="2" customWidth="1"/>
    <col min="11274" max="11274" width="8.625" style="2" customWidth="1"/>
    <col min="11275" max="11276" width="10.75" style="2" customWidth="1"/>
    <col min="11277" max="11277" width="11.125" style="2" bestFit="1" customWidth="1"/>
    <col min="11278" max="11278" width="12.25" style="2" customWidth="1"/>
    <col min="11279" max="11280" width="10.375" style="2" customWidth="1"/>
    <col min="11281" max="11281" width="10.125" style="2" customWidth="1"/>
    <col min="11282" max="11282" width="10" style="2" customWidth="1"/>
    <col min="11283" max="11283" width="8.625" style="2" customWidth="1"/>
    <col min="11284" max="11285" width="10.75" style="2" customWidth="1"/>
    <col min="11286" max="11286" width="11.125" style="2" bestFit="1" customWidth="1"/>
    <col min="11287" max="11287" width="12.25" style="2" customWidth="1"/>
    <col min="11288" max="11289" width="10.375" style="2" customWidth="1"/>
    <col min="11290" max="11290" width="10.125" style="2" customWidth="1"/>
    <col min="11291" max="11520" width="9" style="2"/>
    <col min="11521" max="11521" width="11.625" style="2" bestFit="1" customWidth="1"/>
    <col min="11522" max="11522" width="12.25" style="2" customWidth="1"/>
    <col min="11523" max="11523" width="28.375" style="2" customWidth="1"/>
    <col min="11524" max="11524" width="18.75" style="2" customWidth="1"/>
    <col min="11525" max="11525" width="9" style="2"/>
    <col min="11526" max="11526" width="21.875" style="2" customWidth="1"/>
    <col min="11527" max="11527" width="13.625" style="2" customWidth="1"/>
    <col min="11528" max="11528" width="10.25" style="2" customWidth="1"/>
    <col min="11529" max="11529" width="10" style="2" customWidth="1"/>
    <col min="11530" max="11530" width="8.625" style="2" customWidth="1"/>
    <col min="11531" max="11532" width="10.75" style="2" customWidth="1"/>
    <col min="11533" max="11533" width="11.125" style="2" bestFit="1" customWidth="1"/>
    <col min="11534" max="11534" width="12.25" style="2" customWidth="1"/>
    <col min="11535" max="11536" width="10.375" style="2" customWidth="1"/>
    <col min="11537" max="11537" width="10.125" style="2" customWidth="1"/>
    <col min="11538" max="11538" width="10" style="2" customWidth="1"/>
    <col min="11539" max="11539" width="8.625" style="2" customWidth="1"/>
    <col min="11540" max="11541" width="10.75" style="2" customWidth="1"/>
    <col min="11542" max="11542" width="11.125" style="2" bestFit="1" customWidth="1"/>
    <col min="11543" max="11543" width="12.25" style="2" customWidth="1"/>
    <col min="11544" max="11545" width="10.375" style="2" customWidth="1"/>
    <col min="11546" max="11546" width="10.125" style="2" customWidth="1"/>
    <col min="11547" max="11776" width="9" style="2"/>
    <col min="11777" max="11777" width="11.625" style="2" bestFit="1" customWidth="1"/>
    <col min="11778" max="11778" width="12.25" style="2" customWidth="1"/>
    <col min="11779" max="11779" width="28.375" style="2" customWidth="1"/>
    <col min="11780" max="11780" width="18.75" style="2" customWidth="1"/>
    <col min="11781" max="11781" width="9" style="2"/>
    <col min="11782" max="11782" width="21.875" style="2" customWidth="1"/>
    <col min="11783" max="11783" width="13.625" style="2" customWidth="1"/>
    <col min="11784" max="11784" width="10.25" style="2" customWidth="1"/>
    <col min="11785" max="11785" width="10" style="2" customWidth="1"/>
    <col min="11786" max="11786" width="8.625" style="2" customWidth="1"/>
    <col min="11787" max="11788" width="10.75" style="2" customWidth="1"/>
    <col min="11789" max="11789" width="11.125" style="2" bestFit="1" customWidth="1"/>
    <col min="11790" max="11790" width="12.25" style="2" customWidth="1"/>
    <col min="11791" max="11792" width="10.375" style="2" customWidth="1"/>
    <col min="11793" max="11793" width="10.125" style="2" customWidth="1"/>
    <col min="11794" max="11794" width="10" style="2" customWidth="1"/>
    <col min="11795" max="11795" width="8.625" style="2" customWidth="1"/>
    <col min="11796" max="11797" width="10.75" style="2" customWidth="1"/>
    <col min="11798" max="11798" width="11.125" style="2" bestFit="1" customWidth="1"/>
    <col min="11799" max="11799" width="12.25" style="2" customWidth="1"/>
    <col min="11800" max="11801" width="10.375" style="2" customWidth="1"/>
    <col min="11802" max="11802" width="10.125" style="2" customWidth="1"/>
    <col min="11803" max="12032" width="9" style="2"/>
    <col min="12033" max="12033" width="11.625" style="2" bestFit="1" customWidth="1"/>
    <col min="12034" max="12034" width="12.25" style="2" customWidth="1"/>
    <col min="12035" max="12035" width="28.375" style="2" customWidth="1"/>
    <col min="12036" max="12036" width="18.75" style="2" customWidth="1"/>
    <col min="12037" max="12037" width="9" style="2"/>
    <col min="12038" max="12038" width="21.875" style="2" customWidth="1"/>
    <col min="12039" max="12039" width="13.625" style="2" customWidth="1"/>
    <col min="12040" max="12040" width="10.25" style="2" customWidth="1"/>
    <col min="12041" max="12041" width="10" style="2" customWidth="1"/>
    <col min="12042" max="12042" width="8.625" style="2" customWidth="1"/>
    <col min="12043" max="12044" width="10.75" style="2" customWidth="1"/>
    <col min="12045" max="12045" width="11.125" style="2" bestFit="1" customWidth="1"/>
    <col min="12046" max="12046" width="12.25" style="2" customWidth="1"/>
    <col min="12047" max="12048" width="10.375" style="2" customWidth="1"/>
    <col min="12049" max="12049" width="10.125" style="2" customWidth="1"/>
    <col min="12050" max="12050" width="10" style="2" customWidth="1"/>
    <col min="12051" max="12051" width="8.625" style="2" customWidth="1"/>
    <col min="12052" max="12053" width="10.75" style="2" customWidth="1"/>
    <col min="12054" max="12054" width="11.125" style="2" bestFit="1" customWidth="1"/>
    <col min="12055" max="12055" width="12.25" style="2" customWidth="1"/>
    <col min="12056" max="12057" width="10.375" style="2" customWidth="1"/>
    <col min="12058" max="12058" width="10.125" style="2" customWidth="1"/>
    <col min="12059" max="12288" width="9" style="2"/>
    <col min="12289" max="12289" width="11.625" style="2" bestFit="1" customWidth="1"/>
    <col min="12290" max="12290" width="12.25" style="2" customWidth="1"/>
    <col min="12291" max="12291" width="28.375" style="2" customWidth="1"/>
    <col min="12292" max="12292" width="18.75" style="2" customWidth="1"/>
    <col min="12293" max="12293" width="9" style="2"/>
    <col min="12294" max="12294" width="21.875" style="2" customWidth="1"/>
    <col min="12295" max="12295" width="13.625" style="2" customWidth="1"/>
    <col min="12296" max="12296" width="10.25" style="2" customWidth="1"/>
    <col min="12297" max="12297" width="10" style="2" customWidth="1"/>
    <col min="12298" max="12298" width="8.625" style="2" customWidth="1"/>
    <col min="12299" max="12300" width="10.75" style="2" customWidth="1"/>
    <col min="12301" max="12301" width="11.125" style="2" bestFit="1" customWidth="1"/>
    <col min="12302" max="12302" width="12.25" style="2" customWidth="1"/>
    <col min="12303" max="12304" width="10.375" style="2" customWidth="1"/>
    <col min="12305" max="12305" width="10.125" style="2" customWidth="1"/>
    <col min="12306" max="12306" width="10" style="2" customWidth="1"/>
    <col min="12307" max="12307" width="8.625" style="2" customWidth="1"/>
    <col min="12308" max="12309" width="10.75" style="2" customWidth="1"/>
    <col min="12310" max="12310" width="11.125" style="2" bestFit="1" customWidth="1"/>
    <col min="12311" max="12311" width="12.25" style="2" customWidth="1"/>
    <col min="12312" max="12313" width="10.375" style="2" customWidth="1"/>
    <col min="12314" max="12314" width="10.125" style="2" customWidth="1"/>
    <col min="12315" max="12544" width="9" style="2"/>
    <col min="12545" max="12545" width="11.625" style="2" bestFit="1" customWidth="1"/>
    <col min="12546" max="12546" width="12.25" style="2" customWidth="1"/>
    <col min="12547" max="12547" width="28.375" style="2" customWidth="1"/>
    <col min="12548" max="12548" width="18.75" style="2" customWidth="1"/>
    <col min="12549" max="12549" width="9" style="2"/>
    <col min="12550" max="12550" width="21.875" style="2" customWidth="1"/>
    <col min="12551" max="12551" width="13.625" style="2" customWidth="1"/>
    <col min="12552" max="12552" width="10.25" style="2" customWidth="1"/>
    <col min="12553" max="12553" width="10" style="2" customWidth="1"/>
    <col min="12554" max="12554" width="8.625" style="2" customWidth="1"/>
    <col min="12555" max="12556" width="10.75" style="2" customWidth="1"/>
    <col min="12557" max="12557" width="11.125" style="2" bestFit="1" customWidth="1"/>
    <col min="12558" max="12558" width="12.25" style="2" customWidth="1"/>
    <col min="12559" max="12560" width="10.375" style="2" customWidth="1"/>
    <col min="12561" max="12561" width="10.125" style="2" customWidth="1"/>
    <col min="12562" max="12562" width="10" style="2" customWidth="1"/>
    <col min="12563" max="12563" width="8.625" style="2" customWidth="1"/>
    <col min="12564" max="12565" width="10.75" style="2" customWidth="1"/>
    <col min="12566" max="12566" width="11.125" style="2" bestFit="1" customWidth="1"/>
    <col min="12567" max="12567" width="12.25" style="2" customWidth="1"/>
    <col min="12568" max="12569" width="10.375" style="2" customWidth="1"/>
    <col min="12570" max="12570" width="10.125" style="2" customWidth="1"/>
    <col min="12571" max="12800" width="9" style="2"/>
    <col min="12801" max="12801" width="11.625" style="2" bestFit="1" customWidth="1"/>
    <col min="12802" max="12802" width="12.25" style="2" customWidth="1"/>
    <col min="12803" max="12803" width="28.375" style="2" customWidth="1"/>
    <col min="12804" max="12804" width="18.75" style="2" customWidth="1"/>
    <col min="12805" max="12805" width="9" style="2"/>
    <col min="12806" max="12806" width="21.875" style="2" customWidth="1"/>
    <col min="12807" max="12807" width="13.625" style="2" customWidth="1"/>
    <col min="12808" max="12808" width="10.25" style="2" customWidth="1"/>
    <col min="12809" max="12809" width="10" style="2" customWidth="1"/>
    <col min="12810" max="12810" width="8.625" style="2" customWidth="1"/>
    <col min="12811" max="12812" width="10.75" style="2" customWidth="1"/>
    <col min="12813" max="12813" width="11.125" style="2" bestFit="1" customWidth="1"/>
    <col min="12814" max="12814" width="12.25" style="2" customWidth="1"/>
    <col min="12815" max="12816" width="10.375" style="2" customWidth="1"/>
    <col min="12817" max="12817" width="10.125" style="2" customWidth="1"/>
    <col min="12818" max="12818" width="10" style="2" customWidth="1"/>
    <col min="12819" max="12819" width="8.625" style="2" customWidth="1"/>
    <col min="12820" max="12821" width="10.75" style="2" customWidth="1"/>
    <col min="12822" max="12822" width="11.125" style="2" bestFit="1" customWidth="1"/>
    <col min="12823" max="12823" width="12.25" style="2" customWidth="1"/>
    <col min="12824" max="12825" width="10.375" style="2" customWidth="1"/>
    <col min="12826" max="12826" width="10.125" style="2" customWidth="1"/>
    <col min="12827" max="13056" width="9" style="2"/>
    <col min="13057" max="13057" width="11.625" style="2" bestFit="1" customWidth="1"/>
    <col min="13058" max="13058" width="12.25" style="2" customWidth="1"/>
    <col min="13059" max="13059" width="28.375" style="2" customWidth="1"/>
    <col min="13060" max="13060" width="18.75" style="2" customWidth="1"/>
    <col min="13061" max="13061" width="9" style="2"/>
    <col min="13062" max="13062" width="21.875" style="2" customWidth="1"/>
    <col min="13063" max="13063" width="13.625" style="2" customWidth="1"/>
    <col min="13064" max="13064" width="10.25" style="2" customWidth="1"/>
    <col min="13065" max="13065" width="10" style="2" customWidth="1"/>
    <col min="13066" max="13066" width="8.625" style="2" customWidth="1"/>
    <col min="13067" max="13068" width="10.75" style="2" customWidth="1"/>
    <col min="13069" max="13069" width="11.125" style="2" bestFit="1" customWidth="1"/>
    <col min="13070" max="13070" width="12.25" style="2" customWidth="1"/>
    <col min="13071" max="13072" width="10.375" style="2" customWidth="1"/>
    <col min="13073" max="13073" width="10.125" style="2" customWidth="1"/>
    <col min="13074" max="13074" width="10" style="2" customWidth="1"/>
    <col min="13075" max="13075" width="8.625" style="2" customWidth="1"/>
    <col min="13076" max="13077" width="10.75" style="2" customWidth="1"/>
    <col min="13078" max="13078" width="11.125" style="2" bestFit="1" customWidth="1"/>
    <col min="13079" max="13079" width="12.25" style="2" customWidth="1"/>
    <col min="13080" max="13081" width="10.375" style="2" customWidth="1"/>
    <col min="13082" max="13082" width="10.125" style="2" customWidth="1"/>
    <col min="13083" max="13312" width="9" style="2"/>
    <col min="13313" max="13313" width="11.625" style="2" bestFit="1" customWidth="1"/>
    <col min="13314" max="13314" width="12.25" style="2" customWidth="1"/>
    <col min="13315" max="13315" width="28.375" style="2" customWidth="1"/>
    <col min="13316" max="13316" width="18.75" style="2" customWidth="1"/>
    <col min="13317" max="13317" width="9" style="2"/>
    <col min="13318" max="13318" width="21.875" style="2" customWidth="1"/>
    <col min="13319" max="13319" width="13.625" style="2" customWidth="1"/>
    <col min="13320" max="13320" width="10.25" style="2" customWidth="1"/>
    <col min="13321" max="13321" width="10" style="2" customWidth="1"/>
    <col min="13322" max="13322" width="8.625" style="2" customWidth="1"/>
    <col min="13323" max="13324" width="10.75" style="2" customWidth="1"/>
    <col min="13325" max="13325" width="11.125" style="2" bestFit="1" customWidth="1"/>
    <col min="13326" max="13326" width="12.25" style="2" customWidth="1"/>
    <col min="13327" max="13328" width="10.375" style="2" customWidth="1"/>
    <col min="13329" max="13329" width="10.125" style="2" customWidth="1"/>
    <col min="13330" max="13330" width="10" style="2" customWidth="1"/>
    <col min="13331" max="13331" width="8.625" style="2" customWidth="1"/>
    <col min="13332" max="13333" width="10.75" style="2" customWidth="1"/>
    <col min="13334" max="13334" width="11.125" style="2" bestFit="1" customWidth="1"/>
    <col min="13335" max="13335" width="12.25" style="2" customWidth="1"/>
    <col min="13336" max="13337" width="10.375" style="2" customWidth="1"/>
    <col min="13338" max="13338" width="10.125" style="2" customWidth="1"/>
    <col min="13339" max="13568" width="9" style="2"/>
    <col min="13569" max="13569" width="11.625" style="2" bestFit="1" customWidth="1"/>
    <col min="13570" max="13570" width="12.25" style="2" customWidth="1"/>
    <col min="13571" max="13571" width="28.375" style="2" customWidth="1"/>
    <col min="13572" max="13572" width="18.75" style="2" customWidth="1"/>
    <col min="13573" max="13573" width="9" style="2"/>
    <col min="13574" max="13574" width="21.875" style="2" customWidth="1"/>
    <col min="13575" max="13575" width="13.625" style="2" customWidth="1"/>
    <col min="13576" max="13576" width="10.25" style="2" customWidth="1"/>
    <col min="13577" max="13577" width="10" style="2" customWidth="1"/>
    <col min="13578" max="13578" width="8.625" style="2" customWidth="1"/>
    <col min="13579" max="13580" width="10.75" style="2" customWidth="1"/>
    <col min="13581" max="13581" width="11.125" style="2" bestFit="1" customWidth="1"/>
    <col min="13582" max="13582" width="12.25" style="2" customWidth="1"/>
    <col min="13583" max="13584" width="10.375" style="2" customWidth="1"/>
    <col min="13585" max="13585" width="10.125" style="2" customWidth="1"/>
    <col min="13586" max="13586" width="10" style="2" customWidth="1"/>
    <col min="13587" max="13587" width="8.625" style="2" customWidth="1"/>
    <col min="13588" max="13589" width="10.75" style="2" customWidth="1"/>
    <col min="13590" max="13590" width="11.125" style="2" bestFit="1" customWidth="1"/>
    <col min="13591" max="13591" width="12.25" style="2" customWidth="1"/>
    <col min="13592" max="13593" width="10.375" style="2" customWidth="1"/>
    <col min="13594" max="13594" width="10.125" style="2" customWidth="1"/>
    <col min="13595" max="13824" width="9" style="2"/>
    <col min="13825" max="13825" width="11.625" style="2" bestFit="1" customWidth="1"/>
    <col min="13826" max="13826" width="12.25" style="2" customWidth="1"/>
    <col min="13827" max="13827" width="28.375" style="2" customWidth="1"/>
    <col min="13828" max="13828" width="18.75" style="2" customWidth="1"/>
    <col min="13829" max="13829" width="9" style="2"/>
    <col min="13830" max="13830" width="21.875" style="2" customWidth="1"/>
    <col min="13831" max="13831" width="13.625" style="2" customWidth="1"/>
    <col min="13832" max="13832" width="10.25" style="2" customWidth="1"/>
    <col min="13833" max="13833" width="10" style="2" customWidth="1"/>
    <col min="13834" max="13834" width="8.625" style="2" customWidth="1"/>
    <col min="13835" max="13836" width="10.75" style="2" customWidth="1"/>
    <col min="13837" max="13837" width="11.125" style="2" bestFit="1" customWidth="1"/>
    <col min="13838" max="13838" width="12.25" style="2" customWidth="1"/>
    <col min="13839" max="13840" width="10.375" style="2" customWidth="1"/>
    <col min="13841" max="13841" width="10.125" style="2" customWidth="1"/>
    <col min="13842" max="13842" width="10" style="2" customWidth="1"/>
    <col min="13843" max="13843" width="8.625" style="2" customWidth="1"/>
    <col min="13844" max="13845" width="10.75" style="2" customWidth="1"/>
    <col min="13846" max="13846" width="11.125" style="2" bestFit="1" customWidth="1"/>
    <col min="13847" max="13847" width="12.25" style="2" customWidth="1"/>
    <col min="13848" max="13849" width="10.375" style="2" customWidth="1"/>
    <col min="13850" max="13850" width="10.125" style="2" customWidth="1"/>
    <col min="13851" max="14080" width="9" style="2"/>
    <col min="14081" max="14081" width="11.625" style="2" bestFit="1" customWidth="1"/>
    <col min="14082" max="14082" width="12.25" style="2" customWidth="1"/>
    <col min="14083" max="14083" width="28.375" style="2" customWidth="1"/>
    <col min="14084" max="14084" width="18.75" style="2" customWidth="1"/>
    <col min="14085" max="14085" width="9" style="2"/>
    <col min="14086" max="14086" width="21.875" style="2" customWidth="1"/>
    <col min="14087" max="14087" width="13.625" style="2" customWidth="1"/>
    <col min="14088" max="14088" width="10.25" style="2" customWidth="1"/>
    <col min="14089" max="14089" width="10" style="2" customWidth="1"/>
    <col min="14090" max="14090" width="8.625" style="2" customWidth="1"/>
    <col min="14091" max="14092" width="10.75" style="2" customWidth="1"/>
    <col min="14093" max="14093" width="11.125" style="2" bestFit="1" customWidth="1"/>
    <col min="14094" max="14094" width="12.25" style="2" customWidth="1"/>
    <col min="14095" max="14096" width="10.375" style="2" customWidth="1"/>
    <col min="14097" max="14097" width="10.125" style="2" customWidth="1"/>
    <col min="14098" max="14098" width="10" style="2" customWidth="1"/>
    <col min="14099" max="14099" width="8.625" style="2" customWidth="1"/>
    <col min="14100" max="14101" width="10.75" style="2" customWidth="1"/>
    <col min="14102" max="14102" width="11.125" style="2" bestFit="1" customWidth="1"/>
    <col min="14103" max="14103" width="12.25" style="2" customWidth="1"/>
    <col min="14104" max="14105" width="10.375" style="2" customWidth="1"/>
    <col min="14106" max="14106" width="10.125" style="2" customWidth="1"/>
    <col min="14107" max="14336" width="9" style="2"/>
    <col min="14337" max="14337" width="11.625" style="2" bestFit="1" customWidth="1"/>
    <col min="14338" max="14338" width="12.25" style="2" customWidth="1"/>
    <col min="14339" max="14339" width="28.375" style="2" customWidth="1"/>
    <col min="14340" max="14340" width="18.75" style="2" customWidth="1"/>
    <col min="14341" max="14341" width="9" style="2"/>
    <col min="14342" max="14342" width="21.875" style="2" customWidth="1"/>
    <col min="14343" max="14343" width="13.625" style="2" customWidth="1"/>
    <col min="14344" max="14344" width="10.25" style="2" customWidth="1"/>
    <col min="14345" max="14345" width="10" style="2" customWidth="1"/>
    <col min="14346" max="14346" width="8.625" style="2" customWidth="1"/>
    <col min="14347" max="14348" width="10.75" style="2" customWidth="1"/>
    <col min="14349" max="14349" width="11.125" style="2" bestFit="1" customWidth="1"/>
    <col min="14350" max="14350" width="12.25" style="2" customWidth="1"/>
    <col min="14351" max="14352" width="10.375" style="2" customWidth="1"/>
    <col min="14353" max="14353" width="10.125" style="2" customWidth="1"/>
    <col min="14354" max="14354" width="10" style="2" customWidth="1"/>
    <col min="14355" max="14355" width="8.625" style="2" customWidth="1"/>
    <col min="14356" max="14357" width="10.75" style="2" customWidth="1"/>
    <col min="14358" max="14358" width="11.125" style="2" bestFit="1" customWidth="1"/>
    <col min="14359" max="14359" width="12.25" style="2" customWidth="1"/>
    <col min="14360" max="14361" width="10.375" style="2" customWidth="1"/>
    <col min="14362" max="14362" width="10.125" style="2" customWidth="1"/>
    <col min="14363" max="14592" width="9" style="2"/>
    <col min="14593" max="14593" width="11.625" style="2" bestFit="1" customWidth="1"/>
    <col min="14594" max="14594" width="12.25" style="2" customWidth="1"/>
    <col min="14595" max="14595" width="28.375" style="2" customWidth="1"/>
    <col min="14596" max="14596" width="18.75" style="2" customWidth="1"/>
    <col min="14597" max="14597" width="9" style="2"/>
    <col min="14598" max="14598" width="21.875" style="2" customWidth="1"/>
    <col min="14599" max="14599" width="13.625" style="2" customWidth="1"/>
    <col min="14600" max="14600" width="10.25" style="2" customWidth="1"/>
    <col min="14601" max="14601" width="10" style="2" customWidth="1"/>
    <col min="14602" max="14602" width="8.625" style="2" customWidth="1"/>
    <col min="14603" max="14604" width="10.75" style="2" customWidth="1"/>
    <col min="14605" max="14605" width="11.125" style="2" bestFit="1" customWidth="1"/>
    <col min="14606" max="14606" width="12.25" style="2" customWidth="1"/>
    <col min="14607" max="14608" width="10.375" style="2" customWidth="1"/>
    <col min="14609" max="14609" width="10.125" style="2" customWidth="1"/>
    <col min="14610" max="14610" width="10" style="2" customWidth="1"/>
    <col min="14611" max="14611" width="8.625" style="2" customWidth="1"/>
    <col min="14612" max="14613" width="10.75" style="2" customWidth="1"/>
    <col min="14614" max="14614" width="11.125" style="2" bestFit="1" customWidth="1"/>
    <col min="14615" max="14615" width="12.25" style="2" customWidth="1"/>
    <col min="14616" max="14617" width="10.375" style="2" customWidth="1"/>
    <col min="14618" max="14618" width="10.125" style="2" customWidth="1"/>
    <col min="14619" max="14848" width="9" style="2"/>
    <col min="14849" max="14849" width="11.625" style="2" bestFit="1" customWidth="1"/>
    <col min="14850" max="14850" width="12.25" style="2" customWidth="1"/>
    <col min="14851" max="14851" width="28.375" style="2" customWidth="1"/>
    <col min="14852" max="14852" width="18.75" style="2" customWidth="1"/>
    <col min="14853" max="14853" width="9" style="2"/>
    <col min="14854" max="14854" width="21.875" style="2" customWidth="1"/>
    <col min="14855" max="14855" width="13.625" style="2" customWidth="1"/>
    <col min="14856" max="14856" width="10.25" style="2" customWidth="1"/>
    <col min="14857" max="14857" width="10" style="2" customWidth="1"/>
    <col min="14858" max="14858" width="8.625" style="2" customWidth="1"/>
    <col min="14859" max="14860" width="10.75" style="2" customWidth="1"/>
    <col min="14861" max="14861" width="11.125" style="2" bestFit="1" customWidth="1"/>
    <col min="14862" max="14862" width="12.25" style="2" customWidth="1"/>
    <col min="14863" max="14864" width="10.375" style="2" customWidth="1"/>
    <col min="14865" max="14865" width="10.125" style="2" customWidth="1"/>
    <col min="14866" max="14866" width="10" style="2" customWidth="1"/>
    <col min="14867" max="14867" width="8.625" style="2" customWidth="1"/>
    <col min="14868" max="14869" width="10.75" style="2" customWidth="1"/>
    <col min="14870" max="14870" width="11.125" style="2" bestFit="1" customWidth="1"/>
    <col min="14871" max="14871" width="12.25" style="2" customWidth="1"/>
    <col min="14872" max="14873" width="10.375" style="2" customWidth="1"/>
    <col min="14874" max="14874" width="10.125" style="2" customWidth="1"/>
    <col min="14875" max="15104" width="9" style="2"/>
    <col min="15105" max="15105" width="11.625" style="2" bestFit="1" customWidth="1"/>
    <col min="15106" max="15106" width="12.25" style="2" customWidth="1"/>
    <col min="15107" max="15107" width="28.375" style="2" customWidth="1"/>
    <col min="15108" max="15108" width="18.75" style="2" customWidth="1"/>
    <col min="15109" max="15109" width="9" style="2"/>
    <col min="15110" max="15110" width="21.875" style="2" customWidth="1"/>
    <col min="15111" max="15111" width="13.625" style="2" customWidth="1"/>
    <col min="15112" max="15112" width="10.25" style="2" customWidth="1"/>
    <col min="15113" max="15113" width="10" style="2" customWidth="1"/>
    <col min="15114" max="15114" width="8.625" style="2" customWidth="1"/>
    <col min="15115" max="15116" width="10.75" style="2" customWidth="1"/>
    <col min="15117" max="15117" width="11.125" style="2" bestFit="1" customWidth="1"/>
    <col min="15118" max="15118" width="12.25" style="2" customWidth="1"/>
    <col min="15119" max="15120" width="10.375" style="2" customWidth="1"/>
    <col min="15121" max="15121" width="10.125" style="2" customWidth="1"/>
    <col min="15122" max="15122" width="10" style="2" customWidth="1"/>
    <col min="15123" max="15123" width="8.625" style="2" customWidth="1"/>
    <col min="15124" max="15125" width="10.75" style="2" customWidth="1"/>
    <col min="15126" max="15126" width="11.125" style="2" bestFit="1" customWidth="1"/>
    <col min="15127" max="15127" width="12.25" style="2" customWidth="1"/>
    <col min="15128" max="15129" width="10.375" style="2" customWidth="1"/>
    <col min="15130" max="15130" width="10.125" style="2" customWidth="1"/>
    <col min="15131" max="15360" width="9" style="2"/>
    <col min="15361" max="15361" width="11.625" style="2" bestFit="1" customWidth="1"/>
    <col min="15362" max="15362" width="12.25" style="2" customWidth="1"/>
    <col min="15363" max="15363" width="28.375" style="2" customWidth="1"/>
    <col min="15364" max="15364" width="18.75" style="2" customWidth="1"/>
    <col min="15365" max="15365" width="9" style="2"/>
    <col min="15366" max="15366" width="21.875" style="2" customWidth="1"/>
    <col min="15367" max="15367" width="13.625" style="2" customWidth="1"/>
    <col min="15368" max="15368" width="10.25" style="2" customWidth="1"/>
    <col min="15369" max="15369" width="10" style="2" customWidth="1"/>
    <col min="15370" max="15370" width="8.625" style="2" customWidth="1"/>
    <col min="15371" max="15372" width="10.75" style="2" customWidth="1"/>
    <col min="15373" max="15373" width="11.125" style="2" bestFit="1" customWidth="1"/>
    <col min="15374" max="15374" width="12.25" style="2" customWidth="1"/>
    <col min="15375" max="15376" width="10.375" style="2" customWidth="1"/>
    <col min="15377" max="15377" width="10.125" style="2" customWidth="1"/>
    <col min="15378" max="15378" width="10" style="2" customWidth="1"/>
    <col min="15379" max="15379" width="8.625" style="2" customWidth="1"/>
    <col min="15380" max="15381" width="10.75" style="2" customWidth="1"/>
    <col min="15382" max="15382" width="11.125" style="2" bestFit="1" customWidth="1"/>
    <col min="15383" max="15383" width="12.25" style="2" customWidth="1"/>
    <col min="15384" max="15385" width="10.375" style="2" customWidth="1"/>
    <col min="15386" max="15386" width="10.125" style="2" customWidth="1"/>
    <col min="15387" max="15616" width="9" style="2"/>
    <col min="15617" max="15617" width="11.625" style="2" bestFit="1" customWidth="1"/>
    <col min="15618" max="15618" width="12.25" style="2" customWidth="1"/>
    <col min="15619" max="15619" width="28.375" style="2" customWidth="1"/>
    <col min="15620" max="15620" width="18.75" style="2" customWidth="1"/>
    <col min="15621" max="15621" width="9" style="2"/>
    <col min="15622" max="15622" width="21.875" style="2" customWidth="1"/>
    <col min="15623" max="15623" width="13.625" style="2" customWidth="1"/>
    <col min="15624" max="15624" width="10.25" style="2" customWidth="1"/>
    <col min="15625" max="15625" width="10" style="2" customWidth="1"/>
    <col min="15626" max="15626" width="8.625" style="2" customWidth="1"/>
    <col min="15627" max="15628" width="10.75" style="2" customWidth="1"/>
    <col min="15629" max="15629" width="11.125" style="2" bestFit="1" customWidth="1"/>
    <col min="15630" max="15630" width="12.25" style="2" customWidth="1"/>
    <col min="15631" max="15632" width="10.375" style="2" customWidth="1"/>
    <col min="15633" max="15633" width="10.125" style="2" customWidth="1"/>
    <col min="15634" max="15634" width="10" style="2" customWidth="1"/>
    <col min="15635" max="15635" width="8.625" style="2" customWidth="1"/>
    <col min="15636" max="15637" width="10.75" style="2" customWidth="1"/>
    <col min="15638" max="15638" width="11.125" style="2" bestFit="1" customWidth="1"/>
    <col min="15639" max="15639" width="12.25" style="2" customWidth="1"/>
    <col min="15640" max="15641" width="10.375" style="2" customWidth="1"/>
    <col min="15642" max="15642" width="10.125" style="2" customWidth="1"/>
    <col min="15643" max="15872" width="9" style="2"/>
    <col min="15873" max="15873" width="11.625" style="2" bestFit="1" customWidth="1"/>
    <col min="15874" max="15874" width="12.25" style="2" customWidth="1"/>
    <col min="15875" max="15875" width="28.375" style="2" customWidth="1"/>
    <col min="15876" max="15876" width="18.75" style="2" customWidth="1"/>
    <col min="15877" max="15877" width="9" style="2"/>
    <col min="15878" max="15878" width="21.875" style="2" customWidth="1"/>
    <col min="15879" max="15879" width="13.625" style="2" customWidth="1"/>
    <col min="15880" max="15880" width="10.25" style="2" customWidth="1"/>
    <col min="15881" max="15881" width="10" style="2" customWidth="1"/>
    <col min="15882" max="15882" width="8.625" style="2" customWidth="1"/>
    <col min="15883" max="15884" width="10.75" style="2" customWidth="1"/>
    <col min="15885" max="15885" width="11.125" style="2" bestFit="1" customWidth="1"/>
    <col min="15886" max="15886" width="12.25" style="2" customWidth="1"/>
    <col min="15887" max="15888" width="10.375" style="2" customWidth="1"/>
    <col min="15889" max="15889" width="10.125" style="2" customWidth="1"/>
    <col min="15890" max="15890" width="10" style="2" customWidth="1"/>
    <col min="15891" max="15891" width="8.625" style="2" customWidth="1"/>
    <col min="15892" max="15893" width="10.75" style="2" customWidth="1"/>
    <col min="15894" max="15894" width="11.125" style="2" bestFit="1" customWidth="1"/>
    <col min="15895" max="15895" width="12.25" style="2" customWidth="1"/>
    <col min="15896" max="15897" width="10.375" style="2" customWidth="1"/>
    <col min="15898" max="15898" width="10.125" style="2" customWidth="1"/>
    <col min="15899" max="16128" width="9" style="2"/>
    <col min="16129" max="16129" width="11.625" style="2" bestFit="1" customWidth="1"/>
    <col min="16130" max="16130" width="12.25" style="2" customWidth="1"/>
    <col min="16131" max="16131" width="28.375" style="2" customWidth="1"/>
    <col min="16132" max="16132" width="18.75" style="2" customWidth="1"/>
    <col min="16133" max="16133" width="9" style="2"/>
    <col min="16134" max="16134" width="21.875" style="2" customWidth="1"/>
    <col min="16135" max="16135" width="13.625" style="2" customWidth="1"/>
    <col min="16136" max="16136" width="10.25" style="2" customWidth="1"/>
    <col min="16137" max="16137" width="10" style="2" customWidth="1"/>
    <col min="16138" max="16138" width="8.625" style="2" customWidth="1"/>
    <col min="16139" max="16140" width="10.75" style="2" customWidth="1"/>
    <col min="16141" max="16141" width="11.125" style="2" bestFit="1" customWidth="1"/>
    <col min="16142" max="16142" width="12.25" style="2" customWidth="1"/>
    <col min="16143" max="16144" width="10.375" style="2" customWidth="1"/>
    <col min="16145" max="16145" width="10.125" style="2" customWidth="1"/>
    <col min="16146" max="16146" width="10" style="2" customWidth="1"/>
    <col min="16147" max="16147" width="8.625" style="2" customWidth="1"/>
    <col min="16148" max="16149" width="10.75" style="2" customWidth="1"/>
    <col min="16150" max="16150" width="11.125" style="2" bestFit="1" customWidth="1"/>
    <col min="16151" max="16151" width="12.25" style="2" customWidth="1"/>
    <col min="16152" max="16153" width="10.375" style="2" customWidth="1"/>
    <col min="16154" max="16154" width="10.125" style="2" customWidth="1"/>
    <col min="16155" max="16384" width="9" style="2"/>
  </cols>
  <sheetData>
    <row r="1" spans="1:43" ht="24" customHeight="1" x14ac:dyDescent="0.25">
      <c r="A1" s="109" t="s">
        <v>100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</row>
    <row r="2" spans="1:43" ht="24" customHeight="1" x14ac:dyDescent="0.15">
      <c r="A2" s="142" t="s">
        <v>38</v>
      </c>
      <c r="B2" s="142" t="s">
        <v>37</v>
      </c>
      <c r="C2" s="142" t="s">
        <v>36</v>
      </c>
      <c r="D2" s="142" t="s">
        <v>35</v>
      </c>
      <c r="E2" s="142" t="s">
        <v>34</v>
      </c>
      <c r="F2" s="142" t="s">
        <v>33</v>
      </c>
      <c r="G2" s="142" t="s">
        <v>32</v>
      </c>
      <c r="H2" s="142" t="s">
        <v>31</v>
      </c>
      <c r="I2" s="167" t="s">
        <v>30</v>
      </c>
      <c r="J2" s="168"/>
      <c r="K2" s="168"/>
      <c r="L2" s="168"/>
      <c r="M2" s="169"/>
      <c r="N2" s="150" t="s">
        <v>40</v>
      </c>
      <c r="O2" s="152" t="s">
        <v>29</v>
      </c>
      <c r="P2" s="153"/>
      <c r="Q2" s="154"/>
      <c r="R2" s="167" t="s">
        <v>30</v>
      </c>
      <c r="S2" s="168"/>
      <c r="T2" s="168"/>
      <c r="U2" s="168"/>
      <c r="V2" s="169"/>
      <c r="W2" s="150" t="s">
        <v>41</v>
      </c>
      <c r="X2" s="152" t="s">
        <v>29</v>
      </c>
      <c r="Y2" s="153"/>
      <c r="Z2" s="154"/>
      <c r="AA2" s="158" t="s">
        <v>42</v>
      </c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60"/>
    </row>
    <row r="3" spans="1:43" ht="24" customHeight="1" x14ac:dyDescent="0.15">
      <c r="A3" s="143"/>
      <c r="B3" s="143"/>
      <c r="C3" s="143"/>
      <c r="D3" s="143"/>
      <c r="E3" s="143"/>
      <c r="F3" s="143"/>
      <c r="G3" s="143"/>
      <c r="H3" s="143"/>
      <c r="I3" s="142" t="s">
        <v>43</v>
      </c>
      <c r="J3" s="167" t="s">
        <v>44</v>
      </c>
      <c r="K3" s="168"/>
      <c r="L3" s="168"/>
      <c r="M3" s="169"/>
      <c r="N3" s="151"/>
      <c r="O3" s="155"/>
      <c r="P3" s="156"/>
      <c r="Q3" s="157"/>
      <c r="R3" s="142" t="s">
        <v>43</v>
      </c>
      <c r="S3" s="167" t="s">
        <v>44</v>
      </c>
      <c r="T3" s="168"/>
      <c r="U3" s="168"/>
      <c r="V3" s="169"/>
      <c r="W3" s="151"/>
      <c r="X3" s="155"/>
      <c r="Y3" s="156"/>
      <c r="Z3" s="157"/>
      <c r="AA3" s="145" t="s">
        <v>45</v>
      </c>
      <c r="AB3" s="148" t="s">
        <v>46</v>
      </c>
      <c r="AC3" s="149"/>
      <c r="AD3" s="149"/>
      <c r="AE3" s="149"/>
      <c r="AF3" s="149"/>
      <c r="AG3" s="149"/>
      <c r="AH3" s="149"/>
      <c r="AI3" s="149"/>
      <c r="AJ3" s="149"/>
      <c r="AK3" s="161" t="s">
        <v>47</v>
      </c>
      <c r="AL3" s="159"/>
      <c r="AM3" s="159"/>
      <c r="AN3" s="159"/>
      <c r="AO3" s="159"/>
      <c r="AP3" s="159"/>
      <c r="AQ3" s="160"/>
    </row>
    <row r="4" spans="1:43" ht="42" customHeight="1" thickBo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2" t="s">
        <v>28</v>
      </c>
      <c r="K4" s="142" t="s">
        <v>27</v>
      </c>
      <c r="L4" s="142" t="s">
        <v>26</v>
      </c>
      <c r="M4" s="142" t="s">
        <v>48</v>
      </c>
      <c r="N4" s="13" t="s">
        <v>49</v>
      </c>
      <c r="O4" s="142" t="s">
        <v>50</v>
      </c>
      <c r="P4" s="142" t="s">
        <v>51</v>
      </c>
      <c r="Q4" s="142" t="s">
        <v>79</v>
      </c>
      <c r="R4" s="143"/>
      <c r="S4" s="142" t="s">
        <v>28</v>
      </c>
      <c r="T4" s="142" t="s">
        <v>27</v>
      </c>
      <c r="U4" s="142" t="s">
        <v>26</v>
      </c>
      <c r="V4" s="142" t="s">
        <v>48</v>
      </c>
      <c r="W4" s="13" t="s">
        <v>49</v>
      </c>
      <c r="X4" s="142" t="s">
        <v>50</v>
      </c>
      <c r="Y4" s="142" t="s">
        <v>51</v>
      </c>
      <c r="Z4" s="142" t="s">
        <v>25</v>
      </c>
      <c r="AA4" s="146"/>
      <c r="AB4" s="142" t="s">
        <v>52</v>
      </c>
      <c r="AC4" s="138" t="s">
        <v>53</v>
      </c>
      <c r="AD4" s="140" t="s">
        <v>54</v>
      </c>
      <c r="AE4" s="138" t="s">
        <v>55</v>
      </c>
      <c r="AF4" s="140" t="s">
        <v>56</v>
      </c>
      <c r="AG4" s="138" t="s">
        <v>57</v>
      </c>
      <c r="AH4" s="140" t="s">
        <v>58</v>
      </c>
      <c r="AI4" s="138" t="s">
        <v>59</v>
      </c>
      <c r="AJ4" s="162" t="s">
        <v>60</v>
      </c>
      <c r="AK4" s="164" t="s">
        <v>61</v>
      </c>
      <c r="AL4" s="138" t="s">
        <v>53</v>
      </c>
      <c r="AM4" s="140" t="s">
        <v>54</v>
      </c>
      <c r="AN4" s="138" t="s">
        <v>57</v>
      </c>
      <c r="AO4" s="140" t="s">
        <v>58</v>
      </c>
      <c r="AP4" s="138" t="s">
        <v>59</v>
      </c>
      <c r="AQ4" s="140" t="s">
        <v>60</v>
      </c>
    </row>
    <row r="5" spans="1:43" ht="41.25" customHeight="1" thickTop="1" thickBot="1" x14ac:dyDescent="0.2">
      <c r="A5" s="166"/>
      <c r="B5" s="166"/>
      <c r="C5" s="166"/>
      <c r="D5" s="166"/>
      <c r="E5" s="166"/>
      <c r="F5" s="166"/>
      <c r="G5" s="166"/>
      <c r="H5" s="143"/>
      <c r="I5" s="143"/>
      <c r="J5" s="143"/>
      <c r="K5" s="143"/>
      <c r="L5" s="143"/>
      <c r="M5" s="143"/>
      <c r="N5" s="13" t="s">
        <v>62</v>
      </c>
      <c r="O5" s="143"/>
      <c r="P5" s="143"/>
      <c r="Q5" s="143"/>
      <c r="R5" s="143"/>
      <c r="S5" s="143"/>
      <c r="T5" s="143"/>
      <c r="U5" s="143"/>
      <c r="V5" s="143"/>
      <c r="W5" s="13" t="s">
        <v>62</v>
      </c>
      <c r="X5" s="143"/>
      <c r="Y5" s="143"/>
      <c r="Z5" s="143"/>
      <c r="AA5" s="147"/>
      <c r="AB5" s="144"/>
      <c r="AC5" s="139"/>
      <c r="AD5" s="141"/>
      <c r="AE5" s="139"/>
      <c r="AF5" s="141"/>
      <c r="AG5" s="139"/>
      <c r="AH5" s="141"/>
      <c r="AI5" s="139"/>
      <c r="AJ5" s="163"/>
      <c r="AK5" s="165"/>
      <c r="AL5" s="139"/>
      <c r="AM5" s="141"/>
      <c r="AN5" s="139"/>
      <c r="AO5" s="141"/>
      <c r="AP5" s="139"/>
      <c r="AQ5" s="141"/>
    </row>
    <row r="6" spans="1:43" ht="44.25" customHeight="1" thickTop="1" x14ac:dyDescent="0.15">
      <c r="A6" s="20">
        <v>20232001</v>
      </c>
      <c r="B6" s="20"/>
      <c r="C6" s="21" t="s">
        <v>24</v>
      </c>
      <c r="D6" s="21" t="s">
        <v>99</v>
      </c>
      <c r="E6" s="21" t="s">
        <v>23</v>
      </c>
      <c r="F6" s="21" t="s">
        <v>85</v>
      </c>
      <c r="G6" s="21" t="s">
        <v>101</v>
      </c>
      <c r="H6" s="20" t="s">
        <v>7</v>
      </c>
      <c r="I6" s="22">
        <v>7550</v>
      </c>
      <c r="J6" s="24">
        <v>275</v>
      </c>
      <c r="K6" s="24">
        <v>1430</v>
      </c>
      <c r="L6" s="24">
        <v>1265</v>
      </c>
      <c r="M6" s="24">
        <v>220</v>
      </c>
      <c r="N6" s="98" t="s">
        <v>14</v>
      </c>
      <c r="O6" s="26" t="s">
        <v>14</v>
      </c>
      <c r="P6" s="26" t="s">
        <v>88</v>
      </c>
      <c r="Q6" s="26" t="s">
        <v>0</v>
      </c>
      <c r="R6" s="4">
        <f t="shared" ref="R6:Z20" si="0">IF(ISNUMBER(I6),I6*110/108,"―")</f>
        <v>7689.8148148148148</v>
      </c>
      <c r="S6" s="4">
        <f t="shared" si="0"/>
        <v>280.09259259259261</v>
      </c>
      <c r="T6" s="4">
        <f t="shared" si="0"/>
        <v>1456.4814814814815</v>
      </c>
      <c r="U6" s="4">
        <f t="shared" si="0"/>
        <v>1288.4259259259259</v>
      </c>
      <c r="V6" s="4">
        <f t="shared" si="0"/>
        <v>224.07407407407408</v>
      </c>
      <c r="W6" s="5" t="str">
        <f t="shared" si="0"/>
        <v>―</v>
      </c>
      <c r="X6" s="6" t="str">
        <f t="shared" si="0"/>
        <v>―</v>
      </c>
      <c r="Y6" s="4" t="str">
        <f t="shared" si="0"/>
        <v>―</v>
      </c>
      <c r="Z6" s="4" t="str">
        <f t="shared" si="0"/>
        <v>―</v>
      </c>
      <c r="AA6" s="30" t="s">
        <v>14</v>
      </c>
      <c r="AB6" s="31" t="s">
        <v>14</v>
      </c>
      <c r="AC6" s="32" t="s">
        <v>14</v>
      </c>
      <c r="AD6" s="33" t="s">
        <v>14</v>
      </c>
      <c r="AE6" s="32" t="s">
        <v>14</v>
      </c>
      <c r="AF6" s="33" t="s">
        <v>14</v>
      </c>
      <c r="AG6" s="32" t="s">
        <v>14</v>
      </c>
      <c r="AH6" s="35" t="s">
        <v>14</v>
      </c>
      <c r="AI6" s="36" t="s">
        <v>14</v>
      </c>
      <c r="AJ6" s="35" t="s">
        <v>14</v>
      </c>
      <c r="AK6" s="37" t="s">
        <v>14</v>
      </c>
      <c r="AL6" s="38" t="s">
        <v>14</v>
      </c>
      <c r="AM6" s="33" t="s">
        <v>14</v>
      </c>
      <c r="AN6" s="32" t="s">
        <v>14</v>
      </c>
      <c r="AO6" s="33" t="s">
        <v>14</v>
      </c>
      <c r="AP6" s="36" t="s">
        <v>14</v>
      </c>
      <c r="AQ6" s="33" t="s">
        <v>14</v>
      </c>
    </row>
    <row r="7" spans="1:43" ht="42" customHeight="1" x14ac:dyDescent="0.15">
      <c r="A7" s="135" t="s">
        <v>75</v>
      </c>
      <c r="B7" s="40">
        <v>2010817084</v>
      </c>
      <c r="C7" s="131" t="s">
        <v>39</v>
      </c>
      <c r="D7" s="136"/>
      <c r="E7" s="41" t="s">
        <v>64</v>
      </c>
      <c r="F7" s="41" t="s">
        <v>90</v>
      </c>
      <c r="G7" s="41" t="s">
        <v>86</v>
      </c>
      <c r="H7" s="99" t="s">
        <v>7</v>
      </c>
      <c r="I7" s="42">
        <v>7550</v>
      </c>
      <c r="J7" s="100">
        <v>275</v>
      </c>
      <c r="K7" s="100">
        <v>1430</v>
      </c>
      <c r="L7" s="100">
        <v>1265</v>
      </c>
      <c r="M7" s="100">
        <v>220</v>
      </c>
      <c r="N7" s="98" t="s">
        <v>14</v>
      </c>
      <c r="O7" s="45" t="s">
        <v>14</v>
      </c>
      <c r="P7" s="45" t="s">
        <v>0</v>
      </c>
      <c r="Q7" s="45" t="s">
        <v>0</v>
      </c>
      <c r="R7" s="7">
        <f t="shared" si="0"/>
        <v>7689.8148148148148</v>
      </c>
      <c r="S7" s="7">
        <f t="shared" si="0"/>
        <v>280.09259259259261</v>
      </c>
      <c r="T7" s="7">
        <f t="shared" si="0"/>
        <v>1456.4814814814815</v>
      </c>
      <c r="U7" s="7">
        <f t="shared" si="0"/>
        <v>1288.4259259259259</v>
      </c>
      <c r="V7" s="7">
        <f t="shared" si="0"/>
        <v>224.07407407407408</v>
      </c>
      <c r="W7" s="5" t="str">
        <f t="shared" si="0"/>
        <v>―</v>
      </c>
      <c r="X7" s="8" t="str">
        <f t="shared" si="0"/>
        <v>―</v>
      </c>
      <c r="Y7" s="9" t="str">
        <f t="shared" si="0"/>
        <v>―</v>
      </c>
      <c r="Z7" s="9" t="str">
        <f t="shared" si="0"/>
        <v>―</v>
      </c>
      <c r="AA7" s="48">
        <f t="shared" ref="AA7:AA20" si="1">AB7+AK7</f>
        <v>0</v>
      </c>
      <c r="AB7" s="49">
        <f t="shared" ref="AB7:AB20" si="2">AD7+AF7+AH7+AJ7</f>
        <v>0</v>
      </c>
      <c r="AC7" s="50"/>
      <c r="AD7" s="51">
        <f t="shared" ref="AD7:AD20" si="3">AC7/5*20</f>
        <v>0</v>
      </c>
      <c r="AE7" s="50"/>
      <c r="AF7" s="51">
        <f t="shared" ref="AF7:AF20" si="4">AE7/10*10</f>
        <v>0</v>
      </c>
      <c r="AG7" s="50"/>
      <c r="AH7" s="52">
        <f t="shared" ref="AH7:AH20" si="5">AG7/5*15</f>
        <v>0</v>
      </c>
      <c r="AI7" s="53"/>
      <c r="AJ7" s="52">
        <f t="shared" ref="AJ7:AJ20" si="6">AI7*40</f>
        <v>0</v>
      </c>
      <c r="AK7" s="54">
        <f t="shared" ref="AK7:AK20" si="7">AM7+AO7+AQ7</f>
        <v>0</v>
      </c>
      <c r="AL7" s="55"/>
      <c r="AM7" s="51">
        <f t="shared" ref="AM7:AM20" si="8">AL7/5*10</f>
        <v>0</v>
      </c>
      <c r="AN7" s="50"/>
      <c r="AO7" s="51">
        <f t="shared" ref="AO7:AO20" si="9">AN7/5*10</f>
        <v>0</v>
      </c>
      <c r="AP7" s="53"/>
      <c r="AQ7" s="51">
        <f t="shared" ref="AQ7:AQ20" si="10">AP7*5</f>
        <v>0</v>
      </c>
    </row>
    <row r="8" spans="1:43" ht="33.75" customHeight="1" x14ac:dyDescent="0.15">
      <c r="A8" s="135"/>
      <c r="B8" s="40">
        <v>2010117246</v>
      </c>
      <c r="C8" s="131" t="s">
        <v>22</v>
      </c>
      <c r="D8" s="136"/>
      <c r="E8" s="41" t="s">
        <v>65</v>
      </c>
      <c r="F8" s="41" t="s">
        <v>106</v>
      </c>
      <c r="G8" s="41" t="s">
        <v>66</v>
      </c>
      <c r="H8" s="99" t="s">
        <v>7</v>
      </c>
      <c r="I8" s="42">
        <v>7550</v>
      </c>
      <c r="J8" s="100">
        <v>275</v>
      </c>
      <c r="K8" s="100">
        <v>1430</v>
      </c>
      <c r="L8" s="100">
        <v>1265</v>
      </c>
      <c r="M8" s="100">
        <v>220</v>
      </c>
      <c r="N8" s="98" t="s">
        <v>14</v>
      </c>
      <c r="O8" s="45" t="s">
        <v>14</v>
      </c>
      <c r="P8" s="42">
        <v>6160</v>
      </c>
      <c r="Q8" s="42">
        <v>21120</v>
      </c>
      <c r="R8" s="7">
        <f t="shared" si="0"/>
        <v>7689.8148148148148</v>
      </c>
      <c r="S8" s="7">
        <f t="shared" si="0"/>
        <v>280.09259259259261</v>
      </c>
      <c r="T8" s="7">
        <f t="shared" si="0"/>
        <v>1456.4814814814815</v>
      </c>
      <c r="U8" s="7">
        <f t="shared" si="0"/>
        <v>1288.4259259259259</v>
      </c>
      <c r="V8" s="7">
        <f t="shared" si="0"/>
        <v>224.07407407407408</v>
      </c>
      <c r="W8" s="5" t="str">
        <f t="shared" si="0"/>
        <v>―</v>
      </c>
      <c r="X8" s="8" t="str">
        <f t="shared" si="0"/>
        <v>―</v>
      </c>
      <c r="Y8" s="7">
        <f t="shared" si="0"/>
        <v>6274.0740740740739</v>
      </c>
      <c r="Z8" s="7">
        <f t="shared" si="0"/>
        <v>21511.111111111109</v>
      </c>
      <c r="AA8" s="48">
        <f t="shared" si="1"/>
        <v>180</v>
      </c>
      <c r="AB8" s="49">
        <f t="shared" si="2"/>
        <v>160</v>
      </c>
      <c r="AC8" s="50">
        <v>30</v>
      </c>
      <c r="AD8" s="51">
        <f t="shared" si="3"/>
        <v>120</v>
      </c>
      <c r="AE8" s="50"/>
      <c r="AF8" s="51">
        <f t="shared" si="4"/>
        <v>0</v>
      </c>
      <c r="AG8" s="50"/>
      <c r="AH8" s="52">
        <f t="shared" si="5"/>
        <v>0</v>
      </c>
      <c r="AI8" s="53">
        <v>1</v>
      </c>
      <c r="AJ8" s="52">
        <f t="shared" si="6"/>
        <v>40</v>
      </c>
      <c r="AK8" s="54">
        <f t="shared" si="7"/>
        <v>20</v>
      </c>
      <c r="AL8" s="55"/>
      <c r="AM8" s="51">
        <f t="shared" si="8"/>
        <v>0</v>
      </c>
      <c r="AN8" s="50">
        <v>10</v>
      </c>
      <c r="AO8" s="51">
        <f t="shared" si="9"/>
        <v>20</v>
      </c>
      <c r="AP8" s="53"/>
      <c r="AQ8" s="51">
        <f t="shared" si="10"/>
        <v>0</v>
      </c>
    </row>
    <row r="9" spans="1:43" ht="33.75" customHeight="1" x14ac:dyDescent="0.15">
      <c r="A9" s="135"/>
      <c r="B9" s="40">
        <v>2011117047</v>
      </c>
      <c r="C9" s="131" t="s">
        <v>111</v>
      </c>
      <c r="D9" s="136"/>
      <c r="E9" s="41" t="s">
        <v>67</v>
      </c>
      <c r="F9" s="41" t="s">
        <v>107</v>
      </c>
      <c r="G9" s="41" t="s">
        <v>68</v>
      </c>
      <c r="H9" s="99" t="s">
        <v>7</v>
      </c>
      <c r="I9" s="42">
        <v>7550</v>
      </c>
      <c r="J9" s="100">
        <v>275</v>
      </c>
      <c r="K9" s="100">
        <v>1430</v>
      </c>
      <c r="L9" s="100">
        <v>1265</v>
      </c>
      <c r="M9" s="100">
        <v>220</v>
      </c>
      <c r="N9" s="98" t="s">
        <v>14</v>
      </c>
      <c r="O9" s="45" t="s">
        <v>14</v>
      </c>
      <c r="P9" s="42">
        <v>6160</v>
      </c>
      <c r="Q9" s="42">
        <v>21120</v>
      </c>
      <c r="R9" s="7">
        <f t="shared" si="0"/>
        <v>7689.8148148148148</v>
      </c>
      <c r="S9" s="7">
        <f t="shared" si="0"/>
        <v>280.09259259259261</v>
      </c>
      <c r="T9" s="7">
        <f t="shared" si="0"/>
        <v>1456.4814814814815</v>
      </c>
      <c r="U9" s="7">
        <f t="shared" si="0"/>
        <v>1288.4259259259259</v>
      </c>
      <c r="V9" s="7">
        <f t="shared" si="0"/>
        <v>224.07407407407408</v>
      </c>
      <c r="W9" s="5" t="str">
        <f t="shared" si="0"/>
        <v>―</v>
      </c>
      <c r="X9" s="8" t="str">
        <f t="shared" si="0"/>
        <v>―</v>
      </c>
      <c r="Y9" s="7">
        <f t="shared" si="0"/>
        <v>6274.0740740740739</v>
      </c>
      <c r="Z9" s="7">
        <f t="shared" si="0"/>
        <v>21511.111111111109</v>
      </c>
      <c r="AA9" s="48">
        <f t="shared" si="1"/>
        <v>180</v>
      </c>
      <c r="AB9" s="49">
        <f t="shared" si="2"/>
        <v>160</v>
      </c>
      <c r="AC9" s="50">
        <v>30</v>
      </c>
      <c r="AD9" s="51">
        <f t="shared" si="3"/>
        <v>120</v>
      </c>
      <c r="AE9" s="50"/>
      <c r="AF9" s="51">
        <f t="shared" si="4"/>
        <v>0</v>
      </c>
      <c r="AG9" s="50"/>
      <c r="AH9" s="52">
        <f t="shared" si="5"/>
        <v>0</v>
      </c>
      <c r="AI9" s="53">
        <v>1</v>
      </c>
      <c r="AJ9" s="52">
        <f t="shared" si="6"/>
        <v>40</v>
      </c>
      <c r="AK9" s="54">
        <f t="shared" si="7"/>
        <v>20</v>
      </c>
      <c r="AL9" s="55"/>
      <c r="AM9" s="51">
        <f t="shared" si="8"/>
        <v>0</v>
      </c>
      <c r="AN9" s="50">
        <v>10</v>
      </c>
      <c r="AO9" s="51">
        <f t="shared" si="9"/>
        <v>20</v>
      </c>
      <c r="AP9" s="53"/>
      <c r="AQ9" s="51">
        <f t="shared" si="10"/>
        <v>0</v>
      </c>
    </row>
    <row r="10" spans="1:43" ht="39" customHeight="1" x14ac:dyDescent="0.15">
      <c r="A10" s="135"/>
      <c r="B10" s="40">
        <v>2010317713</v>
      </c>
      <c r="C10" s="131" t="s">
        <v>21</v>
      </c>
      <c r="D10" s="136"/>
      <c r="E10" s="41" t="s">
        <v>1</v>
      </c>
      <c r="F10" s="41" t="s">
        <v>91</v>
      </c>
      <c r="G10" s="41" t="s">
        <v>20</v>
      </c>
      <c r="H10" s="99" t="s">
        <v>7</v>
      </c>
      <c r="I10" s="42">
        <v>7550</v>
      </c>
      <c r="J10" s="100">
        <v>275</v>
      </c>
      <c r="K10" s="100">
        <v>1430</v>
      </c>
      <c r="L10" s="100">
        <v>1265</v>
      </c>
      <c r="M10" s="100">
        <v>220</v>
      </c>
      <c r="N10" s="98" t="s">
        <v>14</v>
      </c>
      <c r="O10" s="45" t="s">
        <v>14</v>
      </c>
      <c r="P10" s="45" t="s">
        <v>0</v>
      </c>
      <c r="Q10" s="45" t="s">
        <v>0</v>
      </c>
      <c r="R10" s="7">
        <f t="shared" si="0"/>
        <v>7689.8148148148148</v>
      </c>
      <c r="S10" s="7">
        <f t="shared" si="0"/>
        <v>280.09259259259261</v>
      </c>
      <c r="T10" s="7">
        <f t="shared" si="0"/>
        <v>1456.4814814814815</v>
      </c>
      <c r="U10" s="7">
        <f t="shared" si="0"/>
        <v>1288.4259259259259</v>
      </c>
      <c r="V10" s="7">
        <f t="shared" si="0"/>
        <v>224.07407407407408</v>
      </c>
      <c r="W10" s="5" t="str">
        <f t="shared" si="0"/>
        <v>―</v>
      </c>
      <c r="X10" s="8" t="str">
        <f t="shared" si="0"/>
        <v>―</v>
      </c>
      <c r="Y10" s="8" t="str">
        <f t="shared" si="0"/>
        <v>―</v>
      </c>
      <c r="Z10" s="8" t="str">
        <f t="shared" si="0"/>
        <v>―</v>
      </c>
      <c r="AA10" s="48">
        <f t="shared" si="1"/>
        <v>0</v>
      </c>
      <c r="AB10" s="49">
        <f t="shared" si="2"/>
        <v>0</v>
      </c>
      <c r="AC10" s="50"/>
      <c r="AD10" s="51">
        <f t="shared" si="3"/>
        <v>0</v>
      </c>
      <c r="AE10" s="50"/>
      <c r="AF10" s="51">
        <f t="shared" si="4"/>
        <v>0</v>
      </c>
      <c r="AG10" s="50"/>
      <c r="AH10" s="52">
        <f t="shared" si="5"/>
        <v>0</v>
      </c>
      <c r="AI10" s="53"/>
      <c r="AJ10" s="52">
        <f t="shared" si="6"/>
        <v>0</v>
      </c>
      <c r="AK10" s="54">
        <f t="shared" si="7"/>
        <v>0</v>
      </c>
      <c r="AL10" s="55"/>
      <c r="AM10" s="51">
        <f t="shared" si="8"/>
        <v>0</v>
      </c>
      <c r="AN10" s="50"/>
      <c r="AO10" s="51">
        <f t="shared" si="9"/>
        <v>0</v>
      </c>
      <c r="AP10" s="53"/>
      <c r="AQ10" s="51">
        <f t="shared" si="10"/>
        <v>0</v>
      </c>
    </row>
    <row r="11" spans="1:43" ht="33.75" customHeight="1" x14ac:dyDescent="0.15">
      <c r="A11" s="135"/>
      <c r="B11" s="40">
        <v>2010119200</v>
      </c>
      <c r="C11" s="131" t="s">
        <v>19</v>
      </c>
      <c r="D11" s="136"/>
      <c r="E11" s="41" t="s">
        <v>69</v>
      </c>
      <c r="F11" s="41" t="s">
        <v>108</v>
      </c>
      <c r="G11" s="41" t="s">
        <v>70</v>
      </c>
      <c r="H11" s="99" t="s">
        <v>7</v>
      </c>
      <c r="I11" s="42">
        <v>7550</v>
      </c>
      <c r="J11" s="100">
        <v>275</v>
      </c>
      <c r="K11" s="100">
        <v>1430</v>
      </c>
      <c r="L11" s="100">
        <v>1265</v>
      </c>
      <c r="M11" s="100">
        <v>220</v>
      </c>
      <c r="N11" s="98" t="s">
        <v>14</v>
      </c>
      <c r="O11" s="45" t="s">
        <v>14</v>
      </c>
      <c r="P11" s="42">
        <v>6160</v>
      </c>
      <c r="Q11" s="42">
        <v>21120</v>
      </c>
      <c r="R11" s="7">
        <f t="shared" si="0"/>
        <v>7689.8148148148148</v>
      </c>
      <c r="S11" s="7">
        <f t="shared" si="0"/>
        <v>280.09259259259261</v>
      </c>
      <c r="T11" s="7">
        <f t="shared" si="0"/>
        <v>1456.4814814814815</v>
      </c>
      <c r="U11" s="7">
        <f t="shared" si="0"/>
        <v>1288.4259259259259</v>
      </c>
      <c r="V11" s="7">
        <f t="shared" si="0"/>
        <v>224.07407407407408</v>
      </c>
      <c r="W11" s="5" t="str">
        <f t="shared" si="0"/>
        <v>―</v>
      </c>
      <c r="X11" s="8" t="str">
        <f t="shared" si="0"/>
        <v>―</v>
      </c>
      <c r="Y11" s="7">
        <f t="shared" si="0"/>
        <v>6274.0740740740739</v>
      </c>
      <c r="Z11" s="7">
        <f t="shared" si="0"/>
        <v>21511.111111111109</v>
      </c>
      <c r="AA11" s="48">
        <f t="shared" si="1"/>
        <v>180</v>
      </c>
      <c r="AB11" s="49">
        <f t="shared" si="2"/>
        <v>160</v>
      </c>
      <c r="AC11" s="50">
        <v>30</v>
      </c>
      <c r="AD11" s="51">
        <f t="shared" si="3"/>
        <v>120</v>
      </c>
      <c r="AE11" s="50"/>
      <c r="AF11" s="51">
        <f t="shared" si="4"/>
        <v>0</v>
      </c>
      <c r="AG11" s="50"/>
      <c r="AH11" s="52">
        <f t="shared" si="5"/>
        <v>0</v>
      </c>
      <c r="AI11" s="53">
        <v>1</v>
      </c>
      <c r="AJ11" s="52">
        <f t="shared" si="6"/>
        <v>40</v>
      </c>
      <c r="AK11" s="54">
        <f t="shared" si="7"/>
        <v>20</v>
      </c>
      <c r="AL11" s="55"/>
      <c r="AM11" s="51">
        <f t="shared" si="8"/>
        <v>0</v>
      </c>
      <c r="AN11" s="50">
        <v>10</v>
      </c>
      <c r="AO11" s="51">
        <f t="shared" si="9"/>
        <v>20</v>
      </c>
      <c r="AP11" s="53"/>
      <c r="AQ11" s="51">
        <f t="shared" si="10"/>
        <v>0</v>
      </c>
    </row>
    <row r="12" spans="1:43" ht="33.75" customHeight="1" x14ac:dyDescent="0.15">
      <c r="A12" s="135"/>
      <c r="B12" s="40">
        <v>2010117345</v>
      </c>
      <c r="C12" s="131" t="s">
        <v>18</v>
      </c>
      <c r="D12" s="136"/>
      <c r="E12" s="41" t="s">
        <v>17</v>
      </c>
      <c r="F12" s="41" t="s">
        <v>109</v>
      </c>
      <c r="G12" s="41" t="s">
        <v>71</v>
      </c>
      <c r="H12" s="99" t="s">
        <v>0</v>
      </c>
      <c r="I12" s="98" t="s">
        <v>0</v>
      </c>
      <c r="J12" s="98" t="s">
        <v>72</v>
      </c>
      <c r="K12" s="98" t="s">
        <v>0</v>
      </c>
      <c r="L12" s="98" t="s">
        <v>72</v>
      </c>
      <c r="M12" s="98" t="s">
        <v>0</v>
      </c>
      <c r="N12" s="98" t="s">
        <v>72</v>
      </c>
      <c r="O12" s="98" t="s">
        <v>0</v>
      </c>
      <c r="P12" s="42">
        <v>6160</v>
      </c>
      <c r="Q12" s="42">
        <v>21120</v>
      </c>
      <c r="R12" s="5" t="str">
        <f t="shared" si="0"/>
        <v>―</v>
      </c>
      <c r="S12" s="5" t="str">
        <f t="shared" si="0"/>
        <v>―</v>
      </c>
      <c r="T12" s="5" t="str">
        <f t="shared" si="0"/>
        <v>―</v>
      </c>
      <c r="U12" s="5" t="str">
        <f t="shared" si="0"/>
        <v>―</v>
      </c>
      <c r="V12" s="5" t="str">
        <f t="shared" si="0"/>
        <v>―</v>
      </c>
      <c r="W12" s="5" t="str">
        <f t="shared" si="0"/>
        <v>―</v>
      </c>
      <c r="X12" s="8" t="str">
        <f t="shared" si="0"/>
        <v>―</v>
      </c>
      <c r="Y12" s="7">
        <f t="shared" si="0"/>
        <v>6274.0740740740739</v>
      </c>
      <c r="Z12" s="7">
        <f t="shared" si="0"/>
        <v>21511.111111111109</v>
      </c>
      <c r="AA12" s="104">
        <f t="shared" si="1"/>
        <v>180</v>
      </c>
      <c r="AB12" s="105">
        <f t="shared" si="2"/>
        <v>160</v>
      </c>
      <c r="AC12" s="16">
        <v>30</v>
      </c>
      <c r="AD12" s="106">
        <f t="shared" si="3"/>
        <v>120</v>
      </c>
      <c r="AE12" s="16"/>
      <c r="AF12" s="106">
        <f t="shared" si="4"/>
        <v>0</v>
      </c>
      <c r="AG12" s="16"/>
      <c r="AH12" s="107">
        <f t="shared" si="5"/>
        <v>0</v>
      </c>
      <c r="AI12" s="17">
        <v>1</v>
      </c>
      <c r="AJ12" s="107">
        <f t="shared" si="6"/>
        <v>40</v>
      </c>
      <c r="AK12" s="108">
        <f t="shared" si="7"/>
        <v>20</v>
      </c>
      <c r="AL12" s="18"/>
      <c r="AM12" s="106">
        <f t="shared" si="8"/>
        <v>0</v>
      </c>
      <c r="AN12" s="16">
        <v>10</v>
      </c>
      <c r="AO12" s="106">
        <f t="shared" si="9"/>
        <v>20</v>
      </c>
      <c r="AP12" s="17"/>
      <c r="AQ12" s="106">
        <f t="shared" si="10"/>
        <v>0</v>
      </c>
    </row>
    <row r="13" spans="1:43" ht="42" customHeight="1" x14ac:dyDescent="0.15">
      <c r="A13" s="135"/>
      <c r="B13" s="40">
        <v>2012517559</v>
      </c>
      <c r="C13" s="131" t="s">
        <v>16</v>
      </c>
      <c r="D13" s="136"/>
      <c r="E13" s="41" t="s">
        <v>15</v>
      </c>
      <c r="F13" s="41" t="s">
        <v>92</v>
      </c>
      <c r="G13" s="41" t="s">
        <v>73</v>
      </c>
      <c r="H13" s="99" t="s">
        <v>72</v>
      </c>
      <c r="I13" s="98" t="s">
        <v>0</v>
      </c>
      <c r="J13" s="98" t="s">
        <v>0</v>
      </c>
      <c r="K13" s="98" t="s">
        <v>0</v>
      </c>
      <c r="L13" s="98" t="s">
        <v>0</v>
      </c>
      <c r="M13" s="98" t="s">
        <v>0</v>
      </c>
      <c r="N13" s="98" t="s">
        <v>72</v>
      </c>
      <c r="O13" s="98" t="s">
        <v>74</v>
      </c>
      <c r="P13" s="42">
        <v>6160</v>
      </c>
      <c r="Q13" s="42">
        <v>21120</v>
      </c>
      <c r="R13" s="5" t="str">
        <f t="shared" si="0"/>
        <v>―</v>
      </c>
      <c r="S13" s="5" t="str">
        <f t="shared" si="0"/>
        <v>―</v>
      </c>
      <c r="T13" s="5" t="str">
        <f t="shared" si="0"/>
        <v>―</v>
      </c>
      <c r="U13" s="5" t="str">
        <f t="shared" si="0"/>
        <v>―</v>
      </c>
      <c r="V13" s="5" t="str">
        <f t="shared" si="0"/>
        <v>―</v>
      </c>
      <c r="W13" s="5" t="str">
        <f t="shared" si="0"/>
        <v>―</v>
      </c>
      <c r="X13" s="8" t="str">
        <f t="shared" si="0"/>
        <v>―</v>
      </c>
      <c r="Y13" s="7">
        <f t="shared" si="0"/>
        <v>6274.0740740740739</v>
      </c>
      <c r="Z13" s="7">
        <f t="shared" si="0"/>
        <v>21511.111111111109</v>
      </c>
      <c r="AA13" s="104">
        <f t="shared" si="1"/>
        <v>180</v>
      </c>
      <c r="AB13" s="105">
        <f t="shared" si="2"/>
        <v>160</v>
      </c>
      <c r="AC13" s="16">
        <v>30</v>
      </c>
      <c r="AD13" s="106">
        <f t="shared" si="3"/>
        <v>120</v>
      </c>
      <c r="AE13" s="16"/>
      <c r="AF13" s="106">
        <f t="shared" si="4"/>
        <v>0</v>
      </c>
      <c r="AG13" s="16"/>
      <c r="AH13" s="107">
        <f t="shared" si="5"/>
        <v>0</v>
      </c>
      <c r="AI13" s="17">
        <v>1</v>
      </c>
      <c r="AJ13" s="107">
        <f t="shared" si="6"/>
        <v>40</v>
      </c>
      <c r="AK13" s="108">
        <f t="shared" si="7"/>
        <v>20</v>
      </c>
      <c r="AL13" s="18"/>
      <c r="AM13" s="106">
        <f t="shared" si="8"/>
        <v>0</v>
      </c>
      <c r="AN13" s="16">
        <v>10</v>
      </c>
      <c r="AO13" s="106">
        <f t="shared" si="9"/>
        <v>20</v>
      </c>
      <c r="AP13" s="17"/>
      <c r="AQ13" s="106">
        <f t="shared" si="10"/>
        <v>0</v>
      </c>
    </row>
    <row r="14" spans="1:43" ht="36.75" customHeight="1" thickBot="1" x14ac:dyDescent="0.2">
      <c r="A14" s="130"/>
      <c r="B14" s="56">
        <v>2020700114</v>
      </c>
      <c r="C14" s="133" t="s">
        <v>13</v>
      </c>
      <c r="D14" s="137"/>
      <c r="E14" s="57" t="s">
        <v>12</v>
      </c>
      <c r="F14" s="57" t="s">
        <v>93</v>
      </c>
      <c r="G14" s="57" t="s">
        <v>63</v>
      </c>
      <c r="H14" s="101" t="s">
        <v>7</v>
      </c>
      <c r="I14" s="59">
        <v>7550</v>
      </c>
      <c r="J14" s="59">
        <v>275</v>
      </c>
      <c r="K14" s="59">
        <v>1430</v>
      </c>
      <c r="L14" s="59">
        <v>1265</v>
      </c>
      <c r="M14" s="59">
        <v>220</v>
      </c>
      <c r="N14" s="102" t="s">
        <v>14</v>
      </c>
      <c r="O14" s="61" t="s">
        <v>72</v>
      </c>
      <c r="P14" s="103">
        <v>11220</v>
      </c>
      <c r="Q14" s="59">
        <v>26180</v>
      </c>
      <c r="R14" s="10">
        <f t="shared" si="0"/>
        <v>7689.8148148148148</v>
      </c>
      <c r="S14" s="10">
        <f t="shared" si="0"/>
        <v>280.09259259259261</v>
      </c>
      <c r="T14" s="10">
        <f t="shared" si="0"/>
        <v>1456.4814814814815</v>
      </c>
      <c r="U14" s="10">
        <f t="shared" si="0"/>
        <v>1288.4259259259259</v>
      </c>
      <c r="V14" s="10">
        <f t="shared" si="0"/>
        <v>224.07407407407408</v>
      </c>
      <c r="W14" s="11" t="str">
        <f t="shared" si="0"/>
        <v>―</v>
      </c>
      <c r="X14" s="12" t="str">
        <f t="shared" si="0"/>
        <v>―</v>
      </c>
      <c r="Y14" s="7">
        <f t="shared" si="0"/>
        <v>11427.777777777777</v>
      </c>
      <c r="Z14" s="7">
        <f t="shared" si="0"/>
        <v>26664.814814814814</v>
      </c>
      <c r="AA14" s="66">
        <f t="shared" si="1"/>
        <v>180</v>
      </c>
      <c r="AB14" s="67">
        <f t="shared" si="2"/>
        <v>160</v>
      </c>
      <c r="AC14" s="68">
        <v>30</v>
      </c>
      <c r="AD14" s="69">
        <f t="shared" si="3"/>
        <v>120</v>
      </c>
      <c r="AE14" s="68"/>
      <c r="AF14" s="69">
        <f t="shared" si="4"/>
        <v>0</v>
      </c>
      <c r="AG14" s="68"/>
      <c r="AH14" s="70">
        <f t="shared" si="5"/>
        <v>0</v>
      </c>
      <c r="AI14" s="71">
        <v>1</v>
      </c>
      <c r="AJ14" s="70">
        <f t="shared" si="6"/>
        <v>40</v>
      </c>
      <c r="AK14" s="72">
        <f t="shared" si="7"/>
        <v>20</v>
      </c>
      <c r="AL14" s="73"/>
      <c r="AM14" s="69">
        <f t="shared" si="8"/>
        <v>0</v>
      </c>
      <c r="AN14" s="68">
        <v>10</v>
      </c>
      <c r="AO14" s="69">
        <f t="shared" si="9"/>
        <v>20</v>
      </c>
      <c r="AP14" s="71"/>
      <c r="AQ14" s="69">
        <f t="shared" si="10"/>
        <v>0</v>
      </c>
    </row>
    <row r="15" spans="1:43" s="39" customFormat="1" ht="33.75" customHeight="1" thickTop="1" x14ac:dyDescent="0.15">
      <c r="A15" s="20">
        <v>20232002</v>
      </c>
      <c r="B15" s="20"/>
      <c r="C15" s="21" t="s">
        <v>11</v>
      </c>
      <c r="D15" s="21" t="s">
        <v>89</v>
      </c>
      <c r="E15" s="21" t="s">
        <v>2</v>
      </c>
      <c r="F15" s="21" t="s">
        <v>3</v>
      </c>
      <c r="G15" s="21" t="s">
        <v>4</v>
      </c>
      <c r="H15" s="20" t="s">
        <v>7</v>
      </c>
      <c r="I15" s="22">
        <v>7550</v>
      </c>
      <c r="J15" s="23">
        <v>275</v>
      </c>
      <c r="K15" s="24">
        <v>1430</v>
      </c>
      <c r="L15" s="24">
        <v>1265</v>
      </c>
      <c r="M15" s="24">
        <v>220</v>
      </c>
      <c r="N15" s="25" t="s">
        <v>14</v>
      </c>
      <c r="O15" s="26" t="s">
        <v>0</v>
      </c>
      <c r="P15" s="23">
        <v>10670</v>
      </c>
      <c r="Q15" s="23">
        <v>24200</v>
      </c>
      <c r="R15" s="27">
        <f t="shared" si="0"/>
        <v>7689.8148148148148</v>
      </c>
      <c r="S15" s="27">
        <f t="shared" si="0"/>
        <v>280.09259259259261</v>
      </c>
      <c r="T15" s="27">
        <f t="shared" si="0"/>
        <v>1456.4814814814815</v>
      </c>
      <c r="U15" s="27">
        <f t="shared" si="0"/>
        <v>1288.4259259259259</v>
      </c>
      <c r="V15" s="27">
        <f t="shared" si="0"/>
        <v>224.07407407407408</v>
      </c>
      <c r="W15" s="28" t="str">
        <f t="shared" si="0"/>
        <v>―</v>
      </c>
      <c r="X15" s="28" t="str">
        <f t="shared" si="0"/>
        <v>―</v>
      </c>
      <c r="Y15" s="29">
        <f t="shared" si="0"/>
        <v>10867.592592592593</v>
      </c>
      <c r="Z15" s="29">
        <f t="shared" si="0"/>
        <v>24648.14814814815</v>
      </c>
      <c r="AA15" s="30">
        <f t="shared" si="1"/>
        <v>180</v>
      </c>
      <c r="AB15" s="31">
        <f t="shared" si="2"/>
        <v>180</v>
      </c>
      <c r="AC15" s="32">
        <v>30</v>
      </c>
      <c r="AD15" s="33">
        <f t="shared" si="3"/>
        <v>120</v>
      </c>
      <c r="AE15" s="32"/>
      <c r="AF15" s="33">
        <f t="shared" si="4"/>
        <v>0</v>
      </c>
      <c r="AG15" s="34">
        <v>20</v>
      </c>
      <c r="AH15" s="35">
        <f t="shared" si="5"/>
        <v>60</v>
      </c>
      <c r="AI15" s="36"/>
      <c r="AJ15" s="35">
        <f t="shared" si="6"/>
        <v>0</v>
      </c>
      <c r="AK15" s="37">
        <f t="shared" si="7"/>
        <v>0</v>
      </c>
      <c r="AL15" s="38"/>
      <c r="AM15" s="33">
        <f t="shared" si="8"/>
        <v>0</v>
      </c>
      <c r="AN15" s="32"/>
      <c r="AO15" s="33">
        <f t="shared" si="9"/>
        <v>0</v>
      </c>
      <c r="AP15" s="36"/>
      <c r="AQ15" s="33">
        <f t="shared" si="10"/>
        <v>0</v>
      </c>
    </row>
    <row r="16" spans="1:43" s="39" customFormat="1" ht="33.75" customHeight="1" x14ac:dyDescent="0.15">
      <c r="A16" s="129" t="s">
        <v>75</v>
      </c>
      <c r="B16" s="40">
        <v>2020700148</v>
      </c>
      <c r="C16" s="131" t="s">
        <v>10</v>
      </c>
      <c r="D16" s="132"/>
      <c r="E16" s="41" t="s">
        <v>76</v>
      </c>
      <c r="F16" s="41" t="s">
        <v>3</v>
      </c>
      <c r="G16" s="41" t="s">
        <v>102</v>
      </c>
      <c r="H16" s="40" t="s">
        <v>7</v>
      </c>
      <c r="I16" s="42">
        <v>7550</v>
      </c>
      <c r="J16" s="43">
        <v>275</v>
      </c>
      <c r="K16" s="42">
        <v>1430</v>
      </c>
      <c r="L16" s="42">
        <v>1265</v>
      </c>
      <c r="M16" s="42">
        <v>220</v>
      </c>
      <c r="N16" s="44" t="s">
        <v>14</v>
      </c>
      <c r="O16" s="45" t="s">
        <v>72</v>
      </c>
      <c r="P16" s="43">
        <v>10670</v>
      </c>
      <c r="Q16" s="43">
        <v>24200</v>
      </c>
      <c r="R16" s="46">
        <f t="shared" si="0"/>
        <v>7689.8148148148148</v>
      </c>
      <c r="S16" s="46">
        <f t="shared" si="0"/>
        <v>280.09259259259261</v>
      </c>
      <c r="T16" s="46">
        <f t="shared" si="0"/>
        <v>1456.4814814814815</v>
      </c>
      <c r="U16" s="46">
        <f t="shared" si="0"/>
        <v>1288.4259259259259</v>
      </c>
      <c r="V16" s="46">
        <f t="shared" si="0"/>
        <v>224.07407407407408</v>
      </c>
      <c r="W16" s="47" t="str">
        <f t="shared" si="0"/>
        <v>―</v>
      </c>
      <c r="X16" s="47" t="str">
        <f t="shared" si="0"/>
        <v>―</v>
      </c>
      <c r="Y16" s="46">
        <f t="shared" si="0"/>
        <v>10867.592592592593</v>
      </c>
      <c r="Z16" s="46">
        <f t="shared" si="0"/>
        <v>24648.14814814815</v>
      </c>
      <c r="AA16" s="48">
        <f t="shared" si="1"/>
        <v>180</v>
      </c>
      <c r="AB16" s="49">
        <f t="shared" si="2"/>
        <v>180</v>
      </c>
      <c r="AC16" s="50">
        <v>30</v>
      </c>
      <c r="AD16" s="51">
        <f t="shared" si="3"/>
        <v>120</v>
      </c>
      <c r="AE16" s="50"/>
      <c r="AF16" s="51">
        <f t="shared" si="4"/>
        <v>0</v>
      </c>
      <c r="AG16" s="50">
        <v>20</v>
      </c>
      <c r="AH16" s="52">
        <f t="shared" si="5"/>
        <v>60</v>
      </c>
      <c r="AI16" s="53"/>
      <c r="AJ16" s="52">
        <f t="shared" si="6"/>
        <v>0</v>
      </c>
      <c r="AK16" s="54">
        <f t="shared" si="7"/>
        <v>0</v>
      </c>
      <c r="AL16" s="55"/>
      <c r="AM16" s="51">
        <f t="shared" si="8"/>
        <v>0</v>
      </c>
      <c r="AN16" s="50"/>
      <c r="AO16" s="51">
        <f t="shared" si="9"/>
        <v>0</v>
      </c>
      <c r="AP16" s="53"/>
      <c r="AQ16" s="51">
        <f t="shared" si="10"/>
        <v>0</v>
      </c>
    </row>
    <row r="17" spans="1:43" s="39" customFormat="1" ht="43.5" customHeight="1" thickBot="1" x14ac:dyDescent="0.2">
      <c r="A17" s="130"/>
      <c r="B17" s="56">
        <v>2020700023</v>
      </c>
      <c r="C17" s="133" t="s">
        <v>9</v>
      </c>
      <c r="D17" s="134"/>
      <c r="E17" s="57" t="s">
        <v>77</v>
      </c>
      <c r="F17" s="57" t="s">
        <v>94</v>
      </c>
      <c r="G17" s="57" t="s">
        <v>78</v>
      </c>
      <c r="H17" s="56" t="s">
        <v>7</v>
      </c>
      <c r="I17" s="58">
        <v>7550</v>
      </c>
      <c r="J17" s="15">
        <v>275</v>
      </c>
      <c r="K17" s="59">
        <v>1430</v>
      </c>
      <c r="L17" s="59">
        <v>1265</v>
      </c>
      <c r="M17" s="59">
        <v>220</v>
      </c>
      <c r="N17" s="60" t="s">
        <v>14</v>
      </c>
      <c r="O17" s="61" t="s">
        <v>0</v>
      </c>
      <c r="P17" s="15">
        <v>10670</v>
      </c>
      <c r="Q17" s="15">
        <v>24200</v>
      </c>
      <c r="R17" s="62">
        <f t="shared" si="0"/>
        <v>7689.8148148148148</v>
      </c>
      <c r="S17" s="62">
        <f t="shared" si="0"/>
        <v>280.09259259259261</v>
      </c>
      <c r="T17" s="62">
        <f t="shared" si="0"/>
        <v>1456.4814814814815</v>
      </c>
      <c r="U17" s="62">
        <f t="shared" si="0"/>
        <v>1288.4259259259259</v>
      </c>
      <c r="V17" s="62">
        <f t="shared" si="0"/>
        <v>224.07407407407408</v>
      </c>
      <c r="W17" s="63" t="str">
        <f t="shared" si="0"/>
        <v>―</v>
      </c>
      <c r="X17" s="64" t="str">
        <f t="shared" si="0"/>
        <v>―</v>
      </c>
      <c r="Y17" s="65">
        <f t="shared" si="0"/>
        <v>10867.592592592593</v>
      </c>
      <c r="Z17" s="65">
        <f t="shared" si="0"/>
        <v>24648.14814814815</v>
      </c>
      <c r="AA17" s="66">
        <f t="shared" si="1"/>
        <v>180</v>
      </c>
      <c r="AB17" s="67">
        <f t="shared" si="2"/>
        <v>180</v>
      </c>
      <c r="AC17" s="68">
        <v>30</v>
      </c>
      <c r="AD17" s="69">
        <f t="shared" si="3"/>
        <v>120</v>
      </c>
      <c r="AE17" s="68"/>
      <c r="AF17" s="69">
        <f t="shared" si="4"/>
        <v>0</v>
      </c>
      <c r="AG17" s="68">
        <v>20</v>
      </c>
      <c r="AH17" s="70">
        <f t="shared" si="5"/>
        <v>60</v>
      </c>
      <c r="AI17" s="71"/>
      <c r="AJ17" s="70">
        <f t="shared" si="6"/>
        <v>0</v>
      </c>
      <c r="AK17" s="72">
        <f t="shared" si="7"/>
        <v>0</v>
      </c>
      <c r="AL17" s="73"/>
      <c r="AM17" s="69">
        <f t="shared" si="8"/>
        <v>0</v>
      </c>
      <c r="AN17" s="68"/>
      <c r="AO17" s="69">
        <f t="shared" si="9"/>
        <v>0</v>
      </c>
      <c r="AP17" s="71"/>
      <c r="AQ17" s="69">
        <f t="shared" si="10"/>
        <v>0</v>
      </c>
    </row>
    <row r="18" spans="1:43" s="39" customFormat="1" ht="43.5" customHeight="1" thickTop="1" x14ac:dyDescent="0.15">
      <c r="A18" s="92">
        <v>20232003</v>
      </c>
      <c r="B18" s="92">
        <v>2010517163</v>
      </c>
      <c r="C18" s="115" t="s">
        <v>8</v>
      </c>
      <c r="D18" s="115" t="s">
        <v>80</v>
      </c>
      <c r="E18" s="115" t="s">
        <v>103</v>
      </c>
      <c r="F18" s="115" t="s">
        <v>95</v>
      </c>
      <c r="G18" s="115" t="s">
        <v>104</v>
      </c>
      <c r="H18" s="92" t="s">
        <v>7</v>
      </c>
      <c r="I18" s="116">
        <v>7550</v>
      </c>
      <c r="J18" s="110">
        <v>275</v>
      </c>
      <c r="K18" s="110">
        <v>1430</v>
      </c>
      <c r="L18" s="110">
        <v>1265</v>
      </c>
      <c r="M18" s="110">
        <v>220</v>
      </c>
      <c r="N18" s="111" t="s">
        <v>14</v>
      </c>
      <c r="O18" s="111" t="s">
        <v>105</v>
      </c>
      <c r="P18" s="110">
        <v>10670</v>
      </c>
      <c r="Q18" s="110">
        <v>24200</v>
      </c>
      <c r="R18" s="110">
        <f t="shared" si="0"/>
        <v>7689.8148148148148</v>
      </c>
      <c r="S18" s="110">
        <f t="shared" si="0"/>
        <v>280.09259259259261</v>
      </c>
      <c r="T18" s="110">
        <f t="shared" si="0"/>
        <v>1456.4814814814815</v>
      </c>
      <c r="U18" s="110">
        <f t="shared" si="0"/>
        <v>1288.4259259259259</v>
      </c>
      <c r="V18" s="110">
        <f t="shared" si="0"/>
        <v>224.07407407407408</v>
      </c>
      <c r="W18" s="117" t="str">
        <f t="shared" si="0"/>
        <v>―</v>
      </c>
      <c r="X18" s="117" t="str">
        <f t="shared" si="0"/>
        <v>―</v>
      </c>
      <c r="Y18" s="118">
        <f t="shared" si="0"/>
        <v>10867.592592592593</v>
      </c>
      <c r="Z18" s="118">
        <f t="shared" si="0"/>
        <v>24648.14814814815</v>
      </c>
      <c r="AA18" s="122">
        <f t="shared" si="1"/>
        <v>190</v>
      </c>
      <c r="AB18" s="123">
        <f t="shared" si="2"/>
        <v>190</v>
      </c>
      <c r="AC18" s="112">
        <v>30</v>
      </c>
      <c r="AD18" s="124">
        <f t="shared" si="3"/>
        <v>120</v>
      </c>
      <c r="AE18" s="112"/>
      <c r="AF18" s="124">
        <f t="shared" si="4"/>
        <v>0</v>
      </c>
      <c r="AG18" s="112">
        <v>10</v>
      </c>
      <c r="AH18" s="126">
        <f t="shared" si="5"/>
        <v>30</v>
      </c>
      <c r="AI18" s="113">
        <v>1</v>
      </c>
      <c r="AJ18" s="126">
        <f t="shared" si="6"/>
        <v>40</v>
      </c>
      <c r="AK18" s="128">
        <f t="shared" si="7"/>
        <v>0</v>
      </c>
      <c r="AL18" s="114"/>
      <c r="AM18" s="124">
        <f t="shared" si="8"/>
        <v>0</v>
      </c>
      <c r="AN18" s="112"/>
      <c r="AO18" s="124">
        <f t="shared" si="9"/>
        <v>0</v>
      </c>
      <c r="AP18" s="113"/>
      <c r="AQ18" s="124">
        <f t="shared" si="10"/>
        <v>0</v>
      </c>
    </row>
    <row r="19" spans="1:43" s="19" customFormat="1" ht="40.5" customHeight="1" thickBot="1" x14ac:dyDescent="0.2">
      <c r="A19" s="119"/>
      <c r="B19" s="119"/>
      <c r="C19" s="120"/>
      <c r="D19" s="120"/>
      <c r="E19" s="120"/>
      <c r="F19" s="120"/>
      <c r="G19" s="120"/>
      <c r="H19" s="119"/>
      <c r="I19" s="121"/>
      <c r="J19" s="121"/>
      <c r="K19" s="121"/>
      <c r="L19" s="121"/>
      <c r="M19" s="121"/>
      <c r="N19" s="60"/>
      <c r="O19" s="60"/>
      <c r="P19" s="121"/>
      <c r="Q19" s="121"/>
      <c r="R19" s="15" t="str">
        <f t="shared" si="0"/>
        <v>―</v>
      </c>
      <c r="S19" s="15" t="str">
        <f t="shared" si="0"/>
        <v>―</v>
      </c>
      <c r="T19" s="15" t="str">
        <f t="shared" si="0"/>
        <v>―</v>
      </c>
      <c r="U19" s="15" t="str">
        <f t="shared" si="0"/>
        <v>―</v>
      </c>
      <c r="V19" s="15" t="str">
        <f t="shared" si="0"/>
        <v>―</v>
      </c>
      <c r="W19" s="14" t="str">
        <f t="shared" si="0"/>
        <v>―</v>
      </c>
      <c r="X19" s="14" t="str">
        <f t="shared" si="0"/>
        <v>―</v>
      </c>
      <c r="Y19" s="15" t="str">
        <f t="shared" si="0"/>
        <v>―</v>
      </c>
      <c r="Z19" s="15" t="str">
        <f t="shared" si="0"/>
        <v>―</v>
      </c>
      <c r="AA19" s="66">
        <f t="shared" si="1"/>
        <v>190</v>
      </c>
      <c r="AB19" s="67">
        <f t="shared" si="2"/>
        <v>190</v>
      </c>
      <c r="AC19" s="68">
        <v>20</v>
      </c>
      <c r="AD19" s="125">
        <f t="shared" si="3"/>
        <v>80</v>
      </c>
      <c r="AE19" s="68"/>
      <c r="AF19" s="125">
        <f t="shared" si="4"/>
        <v>0</v>
      </c>
      <c r="AG19" s="68">
        <v>10</v>
      </c>
      <c r="AH19" s="127">
        <f t="shared" si="5"/>
        <v>30</v>
      </c>
      <c r="AI19" s="71">
        <v>2</v>
      </c>
      <c r="AJ19" s="127">
        <f t="shared" si="6"/>
        <v>80</v>
      </c>
      <c r="AK19" s="72">
        <f t="shared" si="7"/>
        <v>0</v>
      </c>
      <c r="AL19" s="73"/>
      <c r="AM19" s="125">
        <f t="shared" si="8"/>
        <v>0</v>
      </c>
      <c r="AN19" s="68"/>
      <c r="AO19" s="125">
        <f t="shared" si="9"/>
        <v>0</v>
      </c>
      <c r="AP19" s="71"/>
      <c r="AQ19" s="125">
        <f t="shared" si="10"/>
        <v>0</v>
      </c>
    </row>
    <row r="20" spans="1:43" s="39" customFormat="1" ht="51" customHeight="1" thickTop="1" thickBot="1" x14ac:dyDescent="0.2">
      <c r="A20" s="91">
        <v>20232004</v>
      </c>
      <c r="B20" s="92">
        <v>2020700080</v>
      </c>
      <c r="C20" s="76" t="s">
        <v>81</v>
      </c>
      <c r="D20" s="93" t="s">
        <v>87</v>
      </c>
      <c r="E20" s="93" t="s">
        <v>5</v>
      </c>
      <c r="F20" s="93" t="s">
        <v>96</v>
      </c>
      <c r="G20" s="93" t="s">
        <v>6</v>
      </c>
      <c r="H20" s="94" t="s">
        <v>84</v>
      </c>
      <c r="I20" s="95">
        <v>7350</v>
      </c>
      <c r="J20" s="95">
        <v>231</v>
      </c>
      <c r="K20" s="95">
        <v>1430</v>
      </c>
      <c r="L20" s="95">
        <v>1232</v>
      </c>
      <c r="M20" s="95">
        <v>220</v>
      </c>
      <c r="N20" s="96" t="s">
        <v>14</v>
      </c>
      <c r="O20" s="96" t="s">
        <v>72</v>
      </c>
      <c r="P20" s="95">
        <v>10670</v>
      </c>
      <c r="Q20" s="97">
        <v>24200</v>
      </c>
      <c r="R20" s="81">
        <f t="shared" si="0"/>
        <v>7486.1111111111113</v>
      </c>
      <c r="S20" s="81">
        <f t="shared" si="0"/>
        <v>235.27777777777777</v>
      </c>
      <c r="T20" s="81">
        <f t="shared" si="0"/>
        <v>1456.4814814814815</v>
      </c>
      <c r="U20" s="81">
        <f t="shared" si="0"/>
        <v>1254.8148148148148</v>
      </c>
      <c r="V20" s="81">
        <f t="shared" si="0"/>
        <v>224.07407407407408</v>
      </c>
      <c r="W20" s="82" t="str">
        <f t="shared" si="0"/>
        <v>―</v>
      </c>
      <c r="X20" s="82" t="str">
        <f t="shared" si="0"/>
        <v>―</v>
      </c>
      <c r="Y20" s="81">
        <f t="shared" si="0"/>
        <v>10867.592592592593</v>
      </c>
      <c r="Z20" s="81">
        <f t="shared" si="0"/>
        <v>24648.14814814815</v>
      </c>
      <c r="AA20" s="83">
        <f t="shared" si="1"/>
        <v>200</v>
      </c>
      <c r="AB20" s="84">
        <f t="shared" si="2"/>
        <v>160</v>
      </c>
      <c r="AC20" s="85">
        <v>30</v>
      </c>
      <c r="AD20" s="86">
        <f t="shared" si="3"/>
        <v>120</v>
      </c>
      <c r="AE20" s="85"/>
      <c r="AF20" s="86">
        <f t="shared" si="4"/>
        <v>0</v>
      </c>
      <c r="AG20" s="85"/>
      <c r="AH20" s="87">
        <f t="shared" si="5"/>
        <v>0</v>
      </c>
      <c r="AI20" s="88">
        <v>1</v>
      </c>
      <c r="AJ20" s="87">
        <f t="shared" si="6"/>
        <v>40</v>
      </c>
      <c r="AK20" s="89">
        <f t="shared" si="7"/>
        <v>40</v>
      </c>
      <c r="AL20" s="90"/>
      <c r="AM20" s="86">
        <f t="shared" si="8"/>
        <v>0</v>
      </c>
      <c r="AN20" s="85">
        <f>10+10</f>
        <v>20</v>
      </c>
      <c r="AO20" s="86">
        <f t="shared" si="9"/>
        <v>40</v>
      </c>
      <c r="AP20" s="88"/>
      <c r="AQ20" s="86">
        <f t="shared" si="10"/>
        <v>0</v>
      </c>
    </row>
    <row r="21" spans="1:43" s="39" customFormat="1" ht="33.75" customHeight="1" thickTop="1" x14ac:dyDescent="0.15">
      <c r="A21" s="74">
        <v>20232005</v>
      </c>
      <c r="B21" s="75">
        <v>2011417470</v>
      </c>
      <c r="C21" s="76" t="s">
        <v>98</v>
      </c>
      <c r="D21" s="76" t="s">
        <v>110</v>
      </c>
      <c r="E21" s="76" t="s">
        <v>82</v>
      </c>
      <c r="F21" s="76" t="s">
        <v>97</v>
      </c>
      <c r="G21" s="76" t="s">
        <v>83</v>
      </c>
      <c r="H21" s="77" t="s">
        <v>84</v>
      </c>
      <c r="I21" s="78">
        <v>8954</v>
      </c>
      <c r="J21" s="78">
        <v>231</v>
      </c>
      <c r="K21" s="78">
        <v>1430</v>
      </c>
      <c r="L21" s="78">
        <v>1232</v>
      </c>
      <c r="M21" s="78">
        <v>121</v>
      </c>
      <c r="N21" s="79" t="s">
        <v>14</v>
      </c>
      <c r="O21" s="79" t="s">
        <v>0</v>
      </c>
      <c r="P21" s="78">
        <v>9570</v>
      </c>
      <c r="Q21" s="80">
        <v>25410</v>
      </c>
      <c r="R21" s="81">
        <f t="shared" ref="R21" si="11">IF(ISNUMBER(I21),I21*110/108,"―")</f>
        <v>9119.8148148148157</v>
      </c>
      <c r="S21" s="81">
        <f t="shared" ref="S21" si="12">IF(ISNUMBER(J21),J21*110/108,"―")</f>
        <v>235.27777777777777</v>
      </c>
      <c r="T21" s="81">
        <f t="shared" ref="T21" si="13">IF(ISNUMBER(K21),K21*110/108,"―")</f>
        <v>1456.4814814814815</v>
      </c>
      <c r="U21" s="81">
        <f t="shared" ref="U21" si="14">IF(ISNUMBER(L21),L21*110/108,"―")</f>
        <v>1254.8148148148148</v>
      </c>
      <c r="V21" s="81">
        <f t="shared" ref="V21" si="15">IF(ISNUMBER(M21),M21*110/108,"―")</f>
        <v>123.24074074074075</v>
      </c>
      <c r="W21" s="82" t="str">
        <f t="shared" ref="W21" si="16">IF(ISNUMBER(N21),N21*110/108,"―")</f>
        <v>―</v>
      </c>
      <c r="X21" s="82" t="str">
        <f t="shared" ref="X21" si="17">IF(ISNUMBER(O21),O21*110/108,"―")</f>
        <v>―</v>
      </c>
      <c r="Y21" s="81">
        <f t="shared" ref="Y21" si="18">IF(ISNUMBER(P21),P21*110/108,"―")</f>
        <v>9747.2222222222226</v>
      </c>
      <c r="Z21" s="81">
        <f t="shared" ref="Z21" si="19">IF(ISNUMBER(Q21),Q21*110/108,"―")</f>
        <v>25880.555555555555</v>
      </c>
      <c r="AA21" s="83">
        <f t="shared" ref="AA21" si="20">AB21+AK21</f>
        <v>200</v>
      </c>
      <c r="AB21" s="84">
        <f t="shared" ref="AB21" si="21">AD21+AF21+AH21+AJ21</f>
        <v>200</v>
      </c>
      <c r="AC21" s="85">
        <v>30</v>
      </c>
      <c r="AD21" s="86">
        <f t="shared" ref="AD21" si="22">AC21/5*20</f>
        <v>120</v>
      </c>
      <c r="AE21" s="85"/>
      <c r="AF21" s="86">
        <f t="shared" ref="AF21" si="23">AE21/10*10</f>
        <v>0</v>
      </c>
      <c r="AG21" s="85"/>
      <c r="AH21" s="87">
        <f t="shared" ref="AH21" si="24">AG21/5*15</f>
        <v>0</v>
      </c>
      <c r="AI21" s="88">
        <v>2</v>
      </c>
      <c r="AJ21" s="87">
        <f t="shared" ref="AJ21" si="25">AI21*40</f>
        <v>80</v>
      </c>
      <c r="AK21" s="89">
        <f t="shared" ref="AK21" si="26">AM21+AO21+AQ21</f>
        <v>0</v>
      </c>
      <c r="AL21" s="90"/>
      <c r="AM21" s="86">
        <f t="shared" ref="AM21" si="27">AL21/5*10</f>
        <v>0</v>
      </c>
      <c r="AN21" s="85"/>
      <c r="AO21" s="86">
        <f t="shared" ref="AO21" si="28">AN21/5*10</f>
        <v>0</v>
      </c>
      <c r="AP21" s="88"/>
      <c r="AQ21" s="86">
        <f t="shared" ref="AQ21" si="29">AP21*5</f>
        <v>0</v>
      </c>
    </row>
  </sheetData>
  <mergeCells count="64">
    <mergeCell ref="A2:A5"/>
    <mergeCell ref="B2:B5"/>
    <mergeCell ref="C2:C5"/>
    <mergeCell ref="D2:D5"/>
    <mergeCell ref="E2:E5"/>
    <mergeCell ref="F2:F5"/>
    <mergeCell ref="G2:G5"/>
    <mergeCell ref="H2:H5"/>
    <mergeCell ref="I2:M2"/>
    <mergeCell ref="U4:U5"/>
    <mergeCell ref="I3:I5"/>
    <mergeCell ref="J3:M3"/>
    <mergeCell ref="R3:R5"/>
    <mergeCell ref="S3:V3"/>
    <mergeCell ref="J4:J5"/>
    <mergeCell ref="K4:K5"/>
    <mergeCell ref="L4:L5"/>
    <mergeCell ref="M4:M5"/>
    <mergeCell ref="N2:N3"/>
    <mergeCell ref="O2:Q3"/>
    <mergeCell ref="R2:V2"/>
    <mergeCell ref="O4:O5"/>
    <mergeCell ref="P4:P5"/>
    <mergeCell ref="Q4:Q5"/>
    <mergeCell ref="S4:S5"/>
    <mergeCell ref="T4:T5"/>
    <mergeCell ref="AC4:AC5"/>
    <mergeCell ref="AA3:AA5"/>
    <mergeCell ref="AB3:AJ3"/>
    <mergeCell ref="W2:W3"/>
    <mergeCell ref="X2:Z3"/>
    <mergeCell ref="AA2:AQ2"/>
    <mergeCell ref="AK3:AQ3"/>
    <mergeCell ref="AD4:AD5"/>
    <mergeCell ref="AE4:AE5"/>
    <mergeCell ref="AF4:AF5"/>
    <mergeCell ref="AG4:AG5"/>
    <mergeCell ref="AH4:AH5"/>
    <mergeCell ref="AP4:AP5"/>
    <mergeCell ref="AQ4:AQ5"/>
    <mergeCell ref="AJ4:AJ5"/>
    <mergeCell ref="AK4:AK5"/>
    <mergeCell ref="V4:V5"/>
    <mergeCell ref="X4:X5"/>
    <mergeCell ref="Y4:Y5"/>
    <mergeCell ref="Z4:Z5"/>
    <mergeCell ref="AB4:AB5"/>
    <mergeCell ref="AL4:AL5"/>
    <mergeCell ref="AM4:AM5"/>
    <mergeCell ref="AN4:AN5"/>
    <mergeCell ref="AO4:AO5"/>
    <mergeCell ref="AI4:AI5"/>
    <mergeCell ref="A16:A17"/>
    <mergeCell ref="C16:D16"/>
    <mergeCell ref="C17:D17"/>
    <mergeCell ref="A7:A14"/>
    <mergeCell ref="C7:D7"/>
    <mergeCell ref="C8:D8"/>
    <mergeCell ref="C9:D9"/>
    <mergeCell ref="C10:D10"/>
    <mergeCell ref="C11:D11"/>
    <mergeCell ref="C12:D12"/>
    <mergeCell ref="C13:D13"/>
    <mergeCell ref="C14:D14"/>
  </mergeCells>
  <phoneticPr fontId="1"/>
  <pageMargins left="0.39370078740157483" right="0.39370078740157483" top="0.39370078740157483" bottom="0.39370078740157483" header="0.51181102362204722" footer="0.51181102362204722"/>
  <pageSetup paperSize="9" scale="76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健診・保健指導機関一覧</vt:lpstr>
      <vt:lpstr>健診・保健指導機関一覧!Print_Area</vt:lpstr>
      <vt:lpstr>健診・保健指導機関一覧!Print_Titles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kokuho</dc:creator>
  <cp:lastModifiedBy>0505</cp:lastModifiedBy>
  <cp:lastPrinted>2023-03-27T05:31:54Z</cp:lastPrinted>
  <dcterms:created xsi:type="dcterms:W3CDTF">2013-03-14T00:58:44Z</dcterms:created>
  <dcterms:modified xsi:type="dcterms:W3CDTF">2023-04-21T09:15:22Z</dcterms:modified>
</cp:coreProperties>
</file>